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2384" windowHeight="7008" activeTab="0"/>
  </bookViews>
  <sheets>
    <sheet name="Foglio1" sheetId="1" r:id="rId1"/>
    <sheet name="Foglio2" sheetId="2" r:id="rId2"/>
    <sheet name="Foglio3" sheetId="3" r:id="rId3"/>
  </sheets>
  <definedNames>
    <definedName name="g">'Foglio1'!$K$8</definedName>
  </definedNames>
  <calcPr fullCalcOnLoad="1"/>
</workbook>
</file>

<file path=xl/sharedStrings.xml><?xml version="1.0" encoding="utf-8"?>
<sst xmlns="http://schemas.openxmlformats.org/spreadsheetml/2006/main" count="16" uniqueCount="10">
  <si>
    <t>t</t>
  </si>
  <si>
    <t>v(t)</t>
  </si>
  <si>
    <t>delta t</t>
  </si>
  <si>
    <t>Algoritmo di Verlet</t>
  </si>
  <si>
    <t>Soluzione esatta</t>
  </si>
  <si>
    <t>z(t)</t>
  </si>
  <si>
    <t>Taylor II ordine</t>
  </si>
  <si>
    <t>Sistema del I ordine</t>
  </si>
  <si>
    <t>g</t>
  </si>
  <si>
    <t>Lancio di un grave verso l'alto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</si>
</sst>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</numFmts>
  <fonts count="7">
    <font>
      <sz val="10"/>
      <name val="Arial"/>
      <family val="0"/>
    </font>
    <font>
      <sz val="2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24"/>
      <name val="Arial"/>
      <family val="0"/>
    </font>
    <font>
      <b/>
      <sz val="21.25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70" fontId="0" fillId="0" borderId="6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0" fillId="0" borderId="7" xfId="0" applyBorder="1" applyAlignment="1">
      <alignment horizontal="center"/>
    </xf>
    <xf numFmtId="170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Grave in una dimensione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075"/>
          <c:w val="0.75575"/>
          <c:h val="0.65575"/>
        </c:manualLayout>
      </c:layout>
      <c:lineChart>
        <c:grouping val="standard"/>
        <c:varyColors val="0"/>
        <c:ser>
          <c:idx val="1"/>
          <c:order val="0"/>
          <c:tx>
            <c:v>Algoritmo di Verlet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Foglio1!$A$9:$A$64</c:f>
              <c:numCache>
                <c:ptCount val="5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</c:numCache>
            </c:numRef>
          </c:cat>
          <c:val>
            <c:numRef>
              <c:f>Foglio1!$D$9:$D$64</c:f>
              <c:numCache>
                <c:ptCount val="56"/>
                <c:pt idx="0">
                  <c:v>0</c:v>
                </c:pt>
                <c:pt idx="1">
                  <c:v>22.55</c:v>
                </c:pt>
                <c:pt idx="2">
                  <c:v>42.65</c:v>
                </c:pt>
                <c:pt idx="3">
                  <c:v>60.3</c:v>
                </c:pt>
                <c:pt idx="4">
                  <c:v>75.49999999999999</c:v>
                </c:pt>
                <c:pt idx="5">
                  <c:v>88.24999999999997</c:v>
                </c:pt>
                <c:pt idx="6">
                  <c:v>98.54999999999995</c:v>
                </c:pt>
                <c:pt idx="7">
                  <c:v>106.39999999999993</c:v>
                </c:pt>
                <c:pt idx="8">
                  <c:v>111.79999999999991</c:v>
                </c:pt>
                <c:pt idx="9">
                  <c:v>114.74999999999989</c:v>
                </c:pt>
                <c:pt idx="10">
                  <c:v>115.24999999999986</c:v>
                </c:pt>
                <c:pt idx="11">
                  <c:v>113.29999999999983</c:v>
                </c:pt>
                <c:pt idx="12">
                  <c:v>108.89999999999979</c:v>
                </c:pt>
                <c:pt idx="13">
                  <c:v>102.04999999999976</c:v>
                </c:pt>
                <c:pt idx="14">
                  <c:v>92.74999999999972</c:v>
                </c:pt>
                <c:pt idx="15">
                  <c:v>80.99999999999967</c:v>
                </c:pt>
                <c:pt idx="16">
                  <c:v>66.79999999999963</c:v>
                </c:pt>
                <c:pt idx="17">
                  <c:v>50.14999999999958</c:v>
                </c:pt>
                <c:pt idx="18">
                  <c:v>31.04999999999953</c:v>
                </c:pt>
                <c:pt idx="19">
                  <c:v>9.499999999999485</c:v>
                </c:pt>
                <c:pt idx="20">
                  <c:v>-14.500000000000561</c:v>
                </c:pt>
                <c:pt idx="21">
                  <c:v>-40.950000000000614</c:v>
                </c:pt>
                <c:pt idx="22">
                  <c:v>-69.85000000000066</c:v>
                </c:pt>
                <c:pt idx="23">
                  <c:v>-101.20000000000071</c:v>
                </c:pt>
                <c:pt idx="24">
                  <c:v>-135.00000000000074</c:v>
                </c:pt>
                <c:pt idx="25">
                  <c:v>-171.25000000000074</c:v>
                </c:pt>
                <c:pt idx="26">
                  <c:v>-209.95000000000073</c:v>
                </c:pt>
                <c:pt idx="27">
                  <c:v>-251.1000000000007</c:v>
                </c:pt>
                <c:pt idx="28">
                  <c:v>-294.70000000000067</c:v>
                </c:pt>
                <c:pt idx="29">
                  <c:v>-340.7500000000006</c:v>
                </c:pt>
                <c:pt idx="30">
                  <c:v>-389.25000000000057</c:v>
                </c:pt>
                <c:pt idx="31">
                  <c:v>-440.2000000000005</c:v>
                </c:pt>
                <c:pt idx="32">
                  <c:v>-493.6000000000004</c:v>
                </c:pt>
                <c:pt idx="33">
                  <c:v>-549.4500000000004</c:v>
                </c:pt>
                <c:pt idx="34">
                  <c:v>-607.7500000000005</c:v>
                </c:pt>
                <c:pt idx="35">
                  <c:v>-668.5000000000006</c:v>
                </c:pt>
                <c:pt idx="36">
                  <c:v>-731.7000000000007</c:v>
                </c:pt>
                <c:pt idx="37">
                  <c:v>-797.3500000000009</c:v>
                </c:pt>
                <c:pt idx="38">
                  <c:v>-865.4500000000012</c:v>
                </c:pt>
                <c:pt idx="39">
                  <c:v>-936.0000000000015</c:v>
                </c:pt>
                <c:pt idx="40">
                  <c:v>-1009.0000000000018</c:v>
                </c:pt>
                <c:pt idx="41">
                  <c:v>-1084.4500000000023</c:v>
                </c:pt>
                <c:pt idx="42">
                  <c:v>-1162.3500000000029</c:v>
                </c:pt>
                <c:pt idx="43">
                  <c:v>-1242.7000000000035</c:v>
                </c:pt>
                <c:pt idx="44">
                  <c:v>-1325.500000000004</c:v>
                </c:pt>
                <c:pt idx="45">
                  <c:v>-1410.7500000000048</c:v>
                </c:pt>
                <c:pt idx="46">
                  <c:v>-1498.4500000000055</c:v>
                </c:pt>
                <c:pt idx="47">
                  <c:v>-1588.6000000000063</c:v>
                </c:pt>
                <c:pt idx="48">
                  <c:v>-1681.200000000007</c:v>
                </c:pt>
                <c:pt idx="49">
                  <c:v>-1776.250000000008</c:v>
                </c:pt>
                <c:pt idx="50">
                  <c:v>-1873.7500000000089</c:v>
                </c:pt>
                <c:pt idx="51">
                  <c:v>-1973.7000000000098</c:v>
                </c:pt>
                <c:pt idx="52">
                  <c:v>-2076.1000000000104</c:v>
                </c:pt>
                <c:pt idx="53">
                  <c:v>-2180.9500000000107</c:v>
                </c:pt>
                <c:pt idx="54">
                  <c:v>-2288.250000000011</c:v>
                </c:pt>
                <c:pt idx="55">
                  <c:v>-2398.000000000011</c:v>
                </c:pt>
              </c:numCache>
            </c:numRef>
          </c:val>
          <c:smooth val="0"/>
        </c:ser>
        <c:ser>
          <c:idx val="0"/>
          <c:order val="1"/>
          <c:tx>
            <c:v>Soluzione esatta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Foglio1!$A$9:$A$64</c:f>
              <c:numCache>
                <c:ptCount val="5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</c:numCache>
            </c:numRef>
          </c:cat>
          <c:val>
            <c:numRef>
              <c:f>Foglio1!$H$9:$H$64</c:f>
              <c:numCache>
                <c:ptCount val="56"/>
                <c:pt idx="0">
                  <c:v>0</c:v>
                </c:pt>
                <c:pt idx="1">
                  <c:v>23.775</c:v>
                </c:pt>
                <c:pt idx="2">
                  <c:v>45.1</c:v>
                </c:pt>
                <c:pt idx="3">
                  <c:v>63.975</c:v>
                </c:pt>
                <c:pt idx="4">
                  <c:v>80.4</c:v>
                </c:pt>
                <c:pt idx="5">
                  <c:v>94.375</c:v>
                </c:pt>
                <c:pt idx="6">
                  <c:v>105.9</c:v>
                </c:pt>
                <c:pt idx="7">
                  <c:v>114.975</c:v>
                </c:pt>
                <c:pt idx="8">
                  <c:v>121.6</c:v>
                </c:pt>
                <c:pt idx="9">
                  <c:v>125.77499999999999</c:v>
                </c:pt>
                <c:pt idx="10">
                  <c:v>127.49999999999999</c:v>
                </c:pt>
                <c:pt idx="11">
                  <c:v>126.77499999999998</c:v>
                </c:pt>
                <c:pt idx="12">
                  <c:v>123.6</c:v>
                </c:pt>
                <c:pt idx="13">
                  <c:v>117.975</c:v>
                </c:pt>
                <c:pt idx="14">
                  <c:v>109.89999999999998</c:v>
                </c:pt>
                <c:pt idx="15">
                  <c:v>99.375</c:v>
                </c:pt>
                <c:pt idx="16">
                  <c:v>86.39999999999998</c:v>
                </c:pt>
                <c:pt idx="17">
                  <c:v>70.97499999999997</c:v>
                </c:pt>
                <c:pt idx="18">
                  <c:v>53.099999999999966</c:v>
                </c:pt>
                <c:pt idx="19">
                  <c:v>32.77499999999998</c:v>
                </c:pt>
                <c:pt idx="20">
                  <c:v>9.999999999999943</c:v>
                </c:pt>
                <c:pt idx="21">
                  <c:v>-15.225000000000023</c:v>
                </c:pt>
                <c:pt idx="22">
                  <c:v>-42.90000000000009</c:v>
                </c:pt>
                <c:pt idx="23">
                  <c:v>-73.02500000000009</c:v>
                </c:pt>
                <c:pt idx="24">
                  <c:v>-105.60000000000002</c:v>
                </c:pt>
                <c:pt idx="25">
                  <c:v>-140.625</c:v>
                </c:pt>
                <c:pt idx="26">
                  <c:v>-178.10000000000002</c:v>
                </c:pt>
                <c:pt idx="27">
                  <c:v>-218.0250000000001</c:v>
                </c:pt>
                <c:pt idx="28">
                  <c:v>-260.4000000000001</c:v>
                </c:pt>
                <c:pt idx="29">
                  <c:v>-305.22500000000014</c:v>
                </c:pt>
                <c:pt idx="30">
                  <c:v>-352.5</c:v>
                </c:pt>
                <c:pt idx="31">
                  <c:v>-402.22500000000014</c:v>
                </c:pt>
                <c:pt idx="32">
                  <c:v>-454.4000000000001</c:v>
                </c:pt>
                <c:pt idx="33">
                  <c:v>-509.0250000000001</c:v>
                </c:pt>
                <c:pt idx="34">
                  <c:v>-566.1000000000001</c:v>
                </c:pt>
                <c:pt idx="35">
                  <c:v>-625.625</c:v>
                </c:pt>
                <c:pt idx="36">
                  <c:v>-687.6000000000001</c:v>
                </c:pt>
                <c:pt idx="37">
                  <c:v>-752.0250000000001</c:v>
                </c:pt>
                <c:pt idx="38">
                  <c:v>-818.9000000000001</c:v>
                </c:pt>
                <c:pt idx="39">
                  <c:v>-888.2250000000001</c:v>
                </c:pt>
                <c:pt idx="40">
                  <c:v>-960.0000000000002</c:v>
                </c:pt>
                <c:pt idx="41">
                  <c:v>-1034.2250000000004</c:v>
                </c:pt>
                <c:pt idx="42">
                  <c:v>-1110.9</c:v>
                </c:pt>
                <c:pt idx="43">
                  <c:v>-1190.025</c:v>
                </c:pt>
                <c:pt idx="44">
                  <c:v>-1271.6000000000004</c:v>
                </c:pt>
                <c:pt idx="45">
                  <c:v>-1355.625</c:v>
                </c:pt>
                <c:pt idx="46">
                  <c:v>-1442.1000000000004</c:v>
                </c:pt>
                <c:pt idx="47">
                  <c:v>-1531.025</c:v>
                </c:pt>
                <c:pt idx="48">
                  <c:v>-1622.4</c:v>
                </c:pt>
                <c:pt idx="49">
                  <c:v>-1716.2250000000004</c:v>
                </c:pt>
                <c:pt idx="50">
                  <c:v>-1812.5</c:v>
                </c:pt>
                <c:pt idx="51">
                  <c:v>-1911.2250000000004</c:v>
                </c:pt>
                <c:pt idx="52">
                  <c:v>-2012.4</c:v>
                </c:pt>
                <c:pt idx="53">
                  <c:v>-2116.025</c:v>
                </c:pt>
                <c:pt idx="54">
                  <c:v>-2222.1000000000004</c:v>
                </c:pt>
                <c:pt idx="55">
                  <c:v>-2330.6250000000005</c:v>
                </c:pt>
              </c:numCache>
            </c:numRef>
          </c:val>
          <c:smooth val="0"/>
        </c:ser>
        <c:ser>
          <c:idx val="2"/>
          <c:order val="2"/>
          <c:tx>
            <c:v>Algoritmo di Eulero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Foglio1!$A$9:$A$64</c:f>
              <c:numCache>
                <c:ptCount val="5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</c:numCache>
            </c:numRef>
          </c:cat>
          <c:val>
            <c:numRef>
              <c:f>Foglio1!$F$9:$F$64</c:f>
              <c:numCache>
                <c:ptCount val="56"/>
                <c:pt idx="0">
                  <c:v>0</c:v>
                </c:pt>
                <c:pt idx="1">
                  <c:v>25</c:v>
                </c:pt>
                <c:pt idx="2">
                  <c:v>47.55</c:v>
                </c:pt>
                <c:pt idx="3">
                  <c:v>67.65</c:v>
                </c:pt>
                <c:pt idx="4">
                  <c:v>85.30000000000001</c:v>
                </c:pt>
                <c:pt idx="5">
                  <c:v>100.50000000000001</c:v>
                </c:pt>
                <c:pt idx="6">
                  <c:v>113.25000000000001</c:v>
                </c:pt>
                <c:pt idx="7">
                  <c:v>123.55000000000001</c:v>
                </c:pt>
                <c:pt idx="8">
                  <c:v>131.4</c:v>
                </c:pt>
                <c:pt idx="9">
                  <c:v>136.8</c:v>
                </c:pt>
                <c:pt idx="10">
                  <c:v>139.75000000000003</c:v>
                </c:pt>
                <c:pt idx="11">
                  <c:v>140.25000000000003</c:v>
                </c:pt>
                <c:pt idx="12">
                  <c:v>138.30000000000004</c:v>
                </c:pt>
                <c:pt idx="13">
                  <c:v>133.90000000000003</c:v>
                </c:pt>
                <c:pt idx="14">
                  <c:v>127.05000000000004</c:v>
                </c:pt>
                <c:pt idx="15">
                  <c:v>117.75000000000004</c:v>
                </c:pt>
                <c:pt idx="16">
                  <c:v>106.00000000000004</c:v>
                </c:pt>
                <c:pt idx="17">
                  <c:v>91.80000000000004</c:v>
                </c:pt>
                <c:pt idx="18">
                  <c:v>75.15000000000005</c:v>
                </c:pt>
                <c:pt idx="19">
                  <c:v>56.050000000000054</c:v>
                </c:pt>
                <c:pt idx="20">
                  <c:v>34.50000000000006</c:v>
                </c:pt>
                <c:pt idx="21">
                  <c:v>10.500000000000064</c:v>
                </c:pt>
                <c:pt idx="22">
                  <c:v>-15.949999999999928</c:v>
                </c:pt>
                <c:pt idx="23">
                  <c:v>-44.84999999999992</c:v>
                </c:pt>
                <c:pt idx="24">
                  <c:v>-76.19999999999992</c:v>
                </c:pt>
                <c:pt idx="25">
                  <c:v>-109.99999999999991</c:v>
                </c:pt>
                <c:pt idx="26">
                  <c:v>-146.24999999999991</c:v>
                </c:pt>
                <c:pt idx="27">
                  <c:v>-184.9499999999999</c:v>
                </c:pt>
                <c:pt idx="28">
                  <c:v>-226.0999999999999</c:v>
                </c:pt>
                <c:pt idx="29">
                  <c:v>-269.69999999999993</c:v>
                </c:pt>
                <c:pt idx="30">
                  <c:v>-315.74999999999994</c:v>
                </c:pt>
                <c:pt idx="31">
                  <c:v>-364.24999999999994</c:v>
                </c:pt>
                <c:pt idx="32">
                  <c:v>-415.19999999999993</c:v>
                </c:pt>
                <c:pt idx="33">
                  <c:v>-468.59999999999997</c:v>
                </c:pt>
                <c:pt idx="34">
                  <c:v>-524.4499999999999</c:v>
                </c:pt>
                <c:pt idx="35">
                  <c:v>-582.75</c:v>
                </c:pt>
                <c:pt idx="36">
                  <c:v>-643.5</c:v>
                </c:pt>
                <c:pt idx="37">
                  <c:v>-706.7</c:v>
                </c:pt>
                <c:pt idx="38">
                  <c:v>-772.35</c:v>
                </c:pt>
                <c:pt idx="39">
                  <c:v>-840.45</c:v>
                </c:pt>
                <c:pt idx="40">
                  <c:v>-911.0000000000001</c:v>
                </c:pt>
                <c:pt idx="41">
                  <c:v>-984.0000000000001</c:v>
                </c:pt>
                <c:pt idx="42">
                  <c:v>-1059.45</c:v>
                </c:pt>
                <c:pt idx="43">
                  <c:v>-1137.3500000000001</c:v>
                </c:pt>
                <c:pt idx="44">
                  <c:v>-1217.7000000000003</c:v>
                </c:pt>
                <c:pt idx="45">
                  <c:v>-1300.5000000000002</c:v>
                </c:pt>
                <c:pt idx="46">
                  <c:v>-1385.7500000000002</c:v>
                </c:pt>
                <c:pt idx="47">
                  <c:v>-1473.4500000000003</c:v>
                </c:pt>
                <c:pt idx="48">
                  <c:v>-1563.6000000000004</c:v>
                </c:pt>
                <c:pt idx="49">
                  <c:v>-1656.2000000000005</c:v>
                </c:pt>
                <c:pt idx="50">
                  <c:v>-1751.2500000000005</c:v>
                </c:pt>
                <c:pt idx="51">
                  <c:v>-1848.7500000000005</c:v>
                </c:pt>
                <c:pt idx="52">
                  <c:v>-1948.7000000000005</c:v>
                </c:pt>
                <c:pt idx="53">
                  <c:v>-2051.1000000000004</c:v>
                </c:pt>
                <c:pt idx="54">
                  <c:v>-2155.9500000000003</c:v>
                </c:pt>
                <c:pt idx="55">
                  <c:v>-2263.2500000000005</c:v>
                </c:pt>
              </c:numCache>
            </c:numRef>
          </c:val>
          <c:smooth val="0"/>
        </c:ser>
        <c:ser>
          <c:idx val="3"/>
          <c:order val="3"/>
          <c:tx>
            <c:v>Taylor II ordine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Foglio1!$B$9:$B$64</c:f>
              <c:numCache>
                <c:ptCount val="56"/>
                <c:pt idx="0">
                  <c:v>0</c:v>
                </c:pt>
                <c:pt idx="1">
                  <c:v>23.775</c:v>
                </c:pt>
                <c:pt idx="2">
                  <c:v>45.1</c:v>
                </c:pt>
                <c:pt idx="3">
                  <c:v>63.975</c:v>
                </c:pt>
                <c:pt idx="4">
                  <c:v>80.4</c:v>
                </c:pt>
                <c:pt idx="5">
                  <c:v>94.37500000000001</c:v>
                </c:pt>
                <c:pt idx="6">
                  <c:v>105.90000000000002</c:v>
                </c:pt>
                <c:pt idx="7">
                  <c:v>114.97500000000002</c:v>
                </c:pt>
                <c:pt idx="8">
                  <c:v>121.60000000000004</c:v>
                </c:pt>
                <c:pt idx="9">
                  <c:v>125.77500000000005</c:v>
                </c:pt>
                <c:pt idx="10">
                  <c:v>127.50000000000006</c:v>
                </c:pt>
                <c:pt idx="11">
                  <c:v>126.77500000000006</c:v>
                </c:pt>
                <c:pt idx="12">
                  <c:v>123.60000000000007</c:v>
                </c:pt>
                <c:pt idx="13">
                  <c:v>117.97500000000008</c:v>
                </c:pt>
                <c:pt idx="14">
                  <c:v>109.90000000000009</c:v>
                </c:pt>
                <c:pt idx="15">
                  <c:v>99.3750000000001</c:v>
                </c:pt>
                <c:pt idx="16">
                  <c:v>86.4000000000001</c:v>
                </c:pt>
                <c:pt idx="17">
                  <c:v>70.97500000000011</c:v>
                </c:pt>
                <c:pt idx="18">
                  <c:v>53.100000000000115</c:v>
                </c:pt>
                <c:pt idx="19">
                  <c:v>32.77500000000012</c:v>
                </c:pt>
                <c:pt idx="20">
                  <c:v>10.000000000000126</c:v>
                </c:pt>
                <c:pt idx="21">
                  <c:v>-15.224999999999866</c:v>
                </c:pt>
                <c:pt idx="22">
                  <c:v>-42.89999999999986</c:v>
                </c:pt>
                <c:pt idx="23">
                  <c:v>-73.02499999999984</c:v>
                </c:pt>
                <c:pt idx="24">
                  <c:v>-105.59999999999982</c:v>
                </c:pt>
                <c:pt idx="25">
                  <c:v>-140.6249999999998</c:v>
                </c:pt>
                <c:pt idx="26">
                  <c:v>-178.0999999999998</c:v>
                </c:pt>
                <c:pt idx="27">
                  <c:v>-218.02499999999978</c:v>
                </c:pt>
                <c:pt idx="28">
                  <c:v>-260.3999999999998</c:v>
                </c:pt>
                <c:pt idx="29">
                  <c:v>-305.22499999999985</c:v>
                </c:pt>
                <c:pt idx="30">
                  <c:v>-352.4999999999999</c:v>
                </c:pt>
                <c:pt idx="31">
                  <c:v>-402.2249999999999</c:v>
                </c:pt>
                <c:pt idx="32">
                  <c:v>-454.3999999999999</c:v>
                </c:pt>
                <c:pt idx="33">
                  <c:v>-509.025</c:v>
                </c:pt>
                <c:pt idx="34">
                  <c:v>-566.1</c:v>
                </c:pt>
                <c:pt idx="35">
                  <c:v>-625.6250000000001</c:v>
                </c:pt>
                <c:pt idx="36">
                  <c:v>-687.6000000000001</c:v>
                </c:pt>
                <c:pt idx="37">
                  <c:v>-752.0250000000002</c:v>
                </c:pt>
                <c:pt idx="38">
                  <c:v>-818.9000000000002</c:v>
                </c:pt>
                <c:pt idx="39">
                  <c:v>-888.2250000000003</c:v>
                </c:pt>
                <c:pt idx="40">
                  <c:v>-960.0000000000003</c:v>
                </c:pt>
                <c:pt idx="41">
                  <c:v>-1034.2250000000004</c:v>
                </c:pt>
                <c:pt idx="42">
                  <c:v>-1110.9000000000003</c:v>
                </c:pt>
                <c:pt idx="43">
                  <c:v>-1190.0250000000003</c:v>
                </c:pt>
                <c:pt idx="44">
                  <c:v>-1271.6000000000004</c:v>
                </c:pt>
                <c:pt idx="45">
                  <c:v>-1355.6250000000002</c:v>
                </c:pt>
                <c:pt idx="46">
                  <c:v>-1442.1000000000001</c:v>
                </c:pt>
                <c:pt idx="47">
                  <c:v>-1531.025</c:v>
                </c:pt>
                <c:pt idx="48">
                  <c:v>-1622.4</c:v>
                </c:pt>
                <c:pt idx="49">
                  <c:v>-1716.2250000000001</c:v>
                </c:pt>
                <c:pt idx="50">
                  <c:v>-1812.5</c:v>
                </c:pt>
                <c:pt idx="51">
                  <c:v>-1911.225</c:v>
                </c:pt>
                <c:pt idx="52">
                  <c:v>-2012.3999999999999</c:v>
                </c:pt>
                <c:pt idx="53">
                  <c:v>-2116.0249999999996</c:v>
                </c:pt>
                <c:pt idx="54">
                  <c:v>-2222.0999999999995</c:v>
                </c:pt>
                <c:pt idx="55">
                  <c:v>-2330.6249999999995</c:v>
                </c:pt>
              </c:numCache>
            </c:numRef>
          </c:val>
          <c:smooth val="0"/>
        </c:ser>
        <c:axId val="10130435"/>
        <c:axId val="24065052"/>
      </c:lineChart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z(t)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3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14</xdr:col>
      <xdr:colOff>38100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09550" y="76200"/>
        <a:ext cx="83629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E55" sqref="E55"/>
    </sheetView>
  </sheetViews>
  <sheetFormatPr defaultColWidth="9.140625" defaultRowHeight="12.75"/>
  <cols>
    <col min="2" max="2" width="12.00390625" style="0" customWidth="1"/>
    <col min="3" max="3" width="11.57421875" style="0" customWidth="1"/>
    <col min="4" max="4" width="12.140625" style="0" customWidth="1"/>
    <col min="5" max="5" width="10.140625" style="0" customWidth="1"/>
    <col min="6" max="6" width="12.00390625" style="0" customWidth="1"/>
    <col min="7" max="7" width="13.421875" style="0" customWidth="1"/>
    <col min="8" max="8" width="11.7109375" style="0" customWidth="1"/>
    <col min="9" max="9" width="9.57421875" style="0" customWidth="1"/>
  </cols>
  <sheetData>
    <row r="1" spans="3:6" ht="20.25">
      <c r="C1" s="16" t="s">
        <v>9</v>
      </c>
      <c r="E1" s="16"/>
      <c r="F1" s="16"/>
    </row>
    <row r="2" ht="12.75">
      <c r="D2" s="11"/>
    </row>
    <row r="3" ht="12.75">
      <c r="D3" s="7"/>
    </row>
    <row r="4" spans="1:2" ht="12.75">
      <c r="A4" s="1"/>
      <c r="B4" s="1"/>
    </row>
    <row r="5" s="10" customFormat="1" ht="12.75"/>
    <row r="6" ht="13.5" thickBot="1"/>
    <row r="7" spans="1:12" ht="13.5" thickBot="1">
      <c r="A7" s="9"/>
      <c r="B7" s="17" t="s">
        <v>6</v>
      </c>
      <c r="C7" s="18"/>
      <c r="D7" s="17" t="s">
        <v>3</v>
      </c>
      <c r="E7" s="18"/>
      <c r="F7" s="17" t="s">
        <v>7</v>
      </c>
      <c r="G7" s="19"/>
      <c r="H7" s="17" t="s">
        <v>4</v>
      </c>
      <c r="I7" s="18"/>
      <c r="K7" s="14" t="s">
        <v>8</v>
      </c>
      <c r="L7" s="5" t="s">
        <v>2</v>
      </c>
    </row>
    <row r="8" spans="1:12" s="4" customFormat="1" ht="13.5" thickBot="1">
      <c r="A8" s="6" t="s">
        <v>0</v>
      </c>
      <c r="B8" s="6" t="s">
        <v>5</v>
      </c>
      <c r="C8" s="6" t="s">
        <v>1</v>
      </c>
      <c r="D8" s="6" t="s">
        <v>5</v>
      </c>
      <c r="E8" s="6" t="s">
        <v>1</v>
      </c>
      <c r="F8" s="6" t="s">
        <v>5</v>
      </c>
      <c r="G8" s="6" t="s">
        <v>1</v>
      </c>
      <c r="H8" s="6" t="s">
        <v>5</v>
      </c>
      <c r="I8" s="6" t="s">
        <v>1</v>
      </c>
      <c r="K8" s="15">
        <v>9.8</v>
      </c>
      <c r="L8" s="3">
        <v>0.5</v>
      </c>
    </row>
    <row r="9" spans="1:9" ht="12.75">
      <c r="A9" s="2">
        <v>0</v>
      </c>
      <c r="B9" s="2">
        <v>0</v>
      </c>
      <c r="C9" s="2">
        <f>50</f>
        <v>50</v>
      </c>
      <c r="D9" s="2">
        <f>$B$9</f>
        <v>0</v>
      </c>
      <c r="E9" s="2">
        <f>$C$9</f>
        <v>50</v>
      </c>
      <c r="F9" s="12">
        <f>$B$9</f>
        <v>0</v>
      </c>
      <c r="G9" s="2">
        <f>$C$9</f>
        <v>50</v>
      </c>
      <c r="H9" s="2">
        <f aca="true" t="shared" si="0" ref="H9:H40">$B$9+$C$9*A9-0.5*$K$8*A9^2</f>
        <v>0</v>
      </c>
      <c r="I9" s="2">
        <f aca="true" t="shared" si="1" ref="I9:I40">$C$9-$K$8*A9</f>
        <v>50</v>
      </c>
    </row>
    <row r="10" spans="1:9" ht="12.75">
      <c r="A10" s="2">
        <f aca="true" t="shared" si="2" ref="A10:A41">A9+$L$8</f>
        <v>0.5</v>
      </c>
      <c r="B10" s="2">
        <f aca="true" t="shared" si="3" ref="B10:B41">B9+C9*$L$8-0.5*$K$8*$L$8^2</f>
        <v>23.775</v>
      </c>
      <c r="C10" s="2">
        <f aca="true" t="shared" si="4" ref="C10:C41">C9-$L$8*$K$8</f>
        <v>45.1</v>
      </c>
      <c r="D10" s="2">
        <f aca="true" t="shared" si="5" ref="D10:D41">D9+E9*$L$8-$K$8*$L$8^2</f>
        <v>22.55</v>
      </c>
      <c r="E10" s="2">
        <f aca="true" t="shared" si="6" ref="E10:E41">(D10-D9)/$L$8</f>
        <v>45.1</v>
      </c>
      <c r="F10" s="2">
        <f aca="true" t="shared" si="7" ref="F10:F41">F9+G9*$L$8</f>
        <v>25</v>
      </c>
      <c r="G10" s="2">
        <f aca="true" t="shared" si="8" ref="G10:G41">G9-$L$8*$K$8</f>
        <v>45.1</v>
      </c>
      <c r="H10" s="2">
        <f t="shared" si="0"/>
        <v>23.775</v>
      </c>
      <c r="I10" s="2">
        <f t="shared" si="1"/>
        <v>45.1</v>
      </c>
    </row>
    <row r="11" spans="1:9" ht="12.75">
      <c r="A11" s="2">
        <f t="shared" si="2"/>
        <v>1</v>
      </c>
      <c r="B11" s="2">
        <f t="shared" si="3"/>
        <v>45.1</v>
      </c>
      <c r="C11" s="2">
        <f t="shared" si="4"/>
        <v>40.2</v>
      </c>
      <c r="D11" s="2">
        <f aca="true" t="shared" si="9" ref="D11:D16">D10+E10*$L$8-$K$8*$L$8^2</f>
        <v>42.65</v>
      </c>
      <c r="E11" s="2">
        <f aca="true" t="shared" si="10" ref="E11:E16">(D11-D10)/$L$8</f>
        <v>40.199999999999996</v>
      </c>
      <c r="F11" s="8">
        <f t="shared" si="7"/>
        <v>47.55</v>
      </c>
      <c r="G11" s="2">
        <f t="shared" si="8"/>
        <v>40.2</v>
      </c>
      <c r="H11" s="2">
        <f t="shared" si="0"/>
        <v>45.1</v>
      </c>
      <c r="I11" s="2">
        <f t="shared" si="1"/>
        <v>40.2</v>
      </c>
    </row>
    <row r="12" spans="1:9" ht="12.75">
      <c r="A12" s="2">
        <f t="shared" si="2"/>
        <v>1.5</v>
      </c>
      <c r="B12" s="2">
        <f t="shared" si="3"/>
        <v>63.975</v>
      </c>
      <c r="C12" s="2">
        <f t="shared" si="4"/>
        <v>35.300000000000004</v>
      </c>
      <c r="D12" s="2">
        <f t="shared" si="9"/>
        <v>60.3</v>
      </c>
      <c r="E12" s="2">
        <f t="shared" si="10"/>
        <v>35.3</v>
      </c>
      <c r="F12" s="2">
        <f t="shared" si="7"/>
        <v>67.65</v>
      </c>
      <c r="G12" s="2">
        <f t="shared" si="8"/>
        <v>35.300000000000004</v>
      </c>
      <c r="H12" s="2">
        <f t="shared" si="0"/>
        <v>63.975</v>
      </c>
      <c r="I12" s="2">
        <f t="shared" si="1"/>
        <v>35.3</v>
      </c>
    </row>
    <row r="13" spans="1:9" ht="12.75">
      <c r="A13" s="2">
        <f t="shared" si="2"/>
        <v>2</v>
      </c>
      <c r="B13" s="2">
        <f t="shared" si="3"/>
        <v>80.4</v>
      </c>
      <c r="C13" s="2">
        <f t="shared" si="4"/>
        <v>30.400000000000006</v>
      </c>
      <c r="D13" s="2">
        <f t="shared" si="9"/>
        <v>75.49999999999999</v>
      </c>
      <c r="E13" s="2">
        <f t="shared" si="10"/>
        <v>30.399999999999977</v>
      </c>
      <c r="F13" s="8">
        <f t="shared" si="7"/>
        <v>85.30000000000001</v>
      </c>
      <c r="G13" s="2">
        <f t="shared" si="8"/>
        <v>30.400000000000006</v>
      </c>
      <c r="H13" s="2">
        <f t="shared" si="0"/>
        <v>80.4</v>
      </c>
      <c r="I13" s="2">
        <f t="shared" si="1"/>
        <v>30.4</v>
      </c>
    </row>
    <row r="14" spans="1:9" ht="12.75">
      <c r="A14" s="2">
        <f t="shared" si="2"/>
        <v>2.5</v>
      </c>
      <c r="B14" s="2">
        <f t="shared" si="3"/>
        <v>94.37500000000001</v>
      </c>
      <c r="C14" s="2">
        <f t="shared" si="4"/>
        <v>25.500000000000007</v>
      </c>
      <c r="D14" s="2">
        <f t="shared" si="9"/>
        <v>88.24999999999997</v>
      </c>
      <c r="E14" s="2">
        <f t="shared" si="10"/>
        <v>25.49999999999997</v>
      </c>
      <c r="F14" s="2">
        <f t="shared" si="7"/>
        <v>100.50000000000001</v>
      </c>
      <c r="G14" s="2">
        <f t="shared" si="8"/>
        <v>25.500000000000007</v>
      </c>
      <c r="H14" s="2">
        <f t="shared" si="0"/>
        <v>94.375</v>
      </c>
      <c r="I14" s="2">
        <f t="shared" si="1"/>
        <v>25.5</v>
      </c>
    </row>
    <row r="15" spans="1:9" ht="12.75">
      <c r="A15" s="2">
        <f t="shared" si="2"/>
        <v>3</v>
      </c>
      <c r="B15" s="2">
        <f t="shared" si="3"/>
        <v>105.90000000000002</v>
      </c>
      <c r="C15" s="2">
        <f t="shared" si="4"/>
        <v>20.60000000000001</v>
      </c>
      <c r="D15" s="2">
        <f t="shared" si="9"/>
        <v>98.54999999999995</v>
      </c>
      <c r="E15" s="2">
        <f t="shared" si="10"/>
        <v>20.599999999999966</v>
      </c>
      <c r="F15" s="8">
        <f t="shared" si="7"/>
        <v>113.25000000000001</v>
      </c>
      <c r="G15" s="2">
        <f t="shared" si="8"/>
        <v>20.60000000000001</v>
      </c>
      <c r="H15" s="2">
        <f t="shared" si="0"/>
        <v>105.9</v>
      </c>
      <c r="I15" s="2">
        <f t="shared" si="1"/>
        <v>20.599999999999998</v>
      </c>
    </row>
    <row r="16" spans="1:9" ht="12.75">
      <c r="A16" s="2">
        <f t="shared" si="2"/>
        <v>3.5</v>
      </c>
      <c r="B16" s="2">
        <f t="shared" si="3"/>
        <v>114.97500000000002</v>
      </c>
      <c r="C16" s="2">
        <f t="shared" si="4"/>
        <v>15.700000000000008</v>
      </c>
      <c r="D16" s="2">
        <f t="shared" si="9"/>
        <v>106.39999999999993</v>
      </c>
      <c r="E16" s="2">
        <f t="shared" si="10"/>
        <v>15.69999999999996</v>
      </c>
      <c r="F16" s="2">
        <f t="shared" si="7"/>
        <v>123.55000000000001</v>
      </c>
      <c r="G16" s="2">
        <f t="shared" si="8"/>
        <v>15.700000000000008</v>
      </c>
      <c r="H16" s="2">
        <f t="shared" si="0"/>
        <v>114.975</v>
      </c>
      <c r="I16" s="2">
        <f t="shared" si="1"/>
        <v>15.699999999999996</v>
      </c>
    </row>
    <row r="17" spans="1:9" ht="12.75">
      <c r="A17" s="2">
        <f t="shared" si="2"/>
        <v>4</v>
      </c>
      <c r="B17" s="2">
        <f t="shared" si="3"/>
        <v>121.60000000000004</v>
      </c>
      <c r="C17" s="2">
        <f t="shared" si="4"/>
        <v>10.800000000000008</v>
      </c>
      <c r="D17" s="2">
        <f t="shared" si="5"/>
        <v>111.79999999999991</v>
      </c>
      <c r="E17" s="2">
        <f t="shared" si="6"/>
        <v>10.799999999999955</v>
      </c>
      <c r="F17" s="8">
        <f t="shared" si="7"/>
        <v>131.4</v>
      </c>
      <c r="G17" s="2">
        <f t="shared" si="8"/>
        <v>10.800000000000008</v>
      </c>
      <c r="H17" s="2">
        <f t="shared" si="0"/>
        <v>121.6</v>
      </c>
      <c r="I17" s="2">
        <f t="shared" si="1"/>
        <v>10.799999999999997</v>
      </c>
    </row>
    <row r="18" spans="1:9" ht="12.75">
      <c r="A18" s="2">
        <f t="shared" si="2"/>
        <v>4.5</v>
      </c>
      <c r="B18" s="2">
        <f t="shared" si="3"/>
        <v>125.77500000000005</v>
      </c>
      <c r="C18" s="2">
        <f t="shared" si="4"/>
        <v>5.9000000000000075</v>
      </c>
      <c r="D18" s="2">
        <f t="shared" si="5"/>
        <v>114.74999999999989</v>
      </c>
      <c r="E18" s="2">
        <f t="shared" si="6"/>
        <v>5.899999999999949</v>
      </c>
      <c r="F18" s="2">
        <f t="shared" si="7"/>
        <v>136.8</v>
      </c>
      <c r="G18" s="2">
        <f t="shared" si="8"/>
        <v>5.9000000000000075</v>
      </c>
      <c r="H18" s="2">
        <f t="shared" si="0"/>
        <v>125.77499999999999</v>
      </c>
      <c r="I18" s="2">
        <f t="shared" si="1"/>
        <v>5.899999999999999</v>
      </c>
    </row>
    <row r="19" spans="1:9" ht="12.75">
      <c r="A19" s="2">
        <f t="shared" si="2"/>
        <v>5</v>
      </c>
      <c r="B19" s="2">
        <f t="shared" si="3"/>
        <v>127.50000000000006</v>
      </c>
      <c r="C19" s="2">
        <f t="shared" si="4"/>
        <v>1.000000000000007</v>
      </c>
      <c r="D19" s="2">
        <f t="shared" si="5"/>
        <v>115.24999999999986</v>
      </c>
      <c r="E19" s="2">
        <f t="shared" si="6"/>
        <v>0.9999999999999432</v>
      </c>
      <c r="F19" s="2">
        <f t="shared" si="7"/>
        <v>139.75000000000003</v>
      </c>
      <c r="G19" s="2">
        <f t="shared" si="8"/>
        <v>1.000000000000007</v>
      </c>
      <c r="H19" s="2">
        <f t="shared" si="0"/>
        <v>127.49999999999999</v>
      </c>
      <c r="I19" s="2">
        <f t="shared" si="1"/>
        <v>1</v>
      </c>
    </row>
    <row r="20" spans="1:9" ht="12.75">
      <c r="A20" s="2">
        <f t="shared" si="2"/>
        <v>5.5</v>
      </c>
      <c r="B20" s="2">
        <f t="shared" si="3"/>
        <v>126.77500000000006</v>
      </c>
      <c r="C20" s="2">
        <f t="shared" si="4"/>
        <v>-3.8999999999999932</v>
      </c>
      <c r="D20" s="2">
        <f t="shared" si="5"/>
        <v>113.29999999999983</v>
      </c>
      <c r="E20" s="2">
        <f t="shared" si="6"/>
        <v>-3.9000000000000625</v>
      </c>
      <c r="F20" s="2">
        <f t="shared" si="7"/>
        <v>140.25000000000003</v>
      </c>
      <c r="G20" s="2">
        <f t="shared" si="8"/>
        <v>-3.8999999999999932</v>
      </c>
      <c r="H20" s="2">
        <f t="shared" si="0"/>
        <v>126.77499999999998</v>
      </c>
      <c r="I20" s="2">
        <f t="shared" si="1"/>
        <v>-3.9000000000000057</v>
      </c>
    </row>
    <row r="21" spans="1:9" ht="12.75">
      <c r="A21" s="2">
        <f t="shared" si="2"/>
        <v>6</v>
      </c>
      <c r="B21" s="2">
        <f t="shared" si="3"/>
        <v>123.60000000000007</v>
      </c>
      <c r="C21" s="2">
        <f t="shared" si="4"/>
        <v>-8.799999999999994</v>
      </c>
      <c r="D21" s="2">
        <f t="shared" si="5"/>
        <v>108.89999999999979</v>
      </c>
      <c r="E21" s="2">
        <f t="shared" si="6"/>
        <v>-8.800000000000068</v>
      </c>
      <c r="F21" s="2">
        <f t="shared" si="7"/>
        <v>138.30000000000004</v>
      </c>
      <c r="G21" s="2">
        <f t="shared" si="8"/>
        <v>-8.799999999999994</v>
      </c>
      <c r="H21" s="2">
        <f t="shared" si="0"/>
        <v>123.6</v>
      </c>
      <c r="I21" s="2">
        <f t="shared" si="1"/>
        <v>-8.800000000000004</v>
      </c>
    </row>
    <row r="22" spans="1:9" ht="12.75">
      <c r="A22" s="2">
        <f t="shared" si="2"/>
        <v>6.5</v>
      </c>
      <c r="B22" s="2">
        <f t="shared" si="3"/>
        <v>117.97500000000008</v>
      </c>
      <c r="C22" s="2">
        <f t="shared" si="4"/>
        <v>-13.699999999999994</v>
      </c>
      <c r="D22" s="2">
        <f t="shared" si="5"/>
        <v>102.04999999999976</v>
      </c>
      <c r="E22" s="2">
        <f t="shared" si="6"/>
        <v>-13.700000000000074</v>
      </c>
      <c r="F22" s="8">
        <f t="shared" si="7"/>
        <v>133.90000000000003</v>
      </c>
      <c r="G22" s="2">
        <f t="shared" si="8"/>
        <v>-13.699999999999994</v>
      </c>
      <c r="H22" s="2">
        <f t="shared" si="0"/>
        <v>117.975</v>
      </c>
      <c r="I22" s="2">
        <f t="shared" si="1"/>
        <v>-13.700000000000003</v>
      </c>
    </row>
    <row r="23" spans="1:9" ht="12.75">
      <c r="A23" s="2">
        <f t="shared" si="2"/>
        <v>7</v>
      </c>
      <c r="B23" s="2">
        <f t="shared" si="3"/>
        <v>109.90000000000009</v>
      </c>
      <c r="C23" s="2">
        <f t="shared" si="4"/>
        <v>-18.599999999999994</v>
      </c>
      <c r="D23" s="2">
        <f t="shared" si="5"/>
        <v>92.74999999999972</v>
      </c>
      <c r="E23" s="2">
        <f t="shared" si="6"/>
        <v>-18.60000000000008</v>
      </c>
      <c r="F23" s="2">
        <f t="shared" si="7"/>
        <v>127.05000000000004</v>
      </c>
      <c r="G23" s="2">
        <f t="shared" si="8"/>
        <v>-18.599999999999994</v>
      </c>
      <c r="H23" s="2">
        <f t="shared" si="0"/>
        <v>109.89999999999998</v>
      </c>
      <c r="I23" s="2">
        <f t="shared" si="1"/>
        <v>-18.60000000000001</v>
      </c>
    </row>
    <row r="24" spans="1:9" ht="12.75">
      <c r="A24" s="2">
        <f t="shared" si="2"/>
        <v>7.5</v>
      </c>
      <c r="B24" s="2">
        <f t="shared" si="3"/>
        <v>99.3750000000001</v>
      </c>
      <c r="C24" s="2">
        <f t="shared" si="4"/>
        <v>-23.499999999999993</v>
      </c>
      <c r="D24" s="2">
        <f t="shared" si="5"/>
        <v>80.99999999999967</v>
      </c>
      <c r="E24" s="2">
        <f t="shared" si="6"/>
        <v>-23.500000000000085</v>
      </c>
      <c r="F24" s="8">
        <f t="shared" si="7"/>
        <v>117.75000000000004</v>
      </c>
      <c r="G24" s="2">
        <f t="shared" si="8"/>
        <v>-23.499999999999993</v>
      </c>
      <c r="H24" s="2">
        <f t="shared" si="0"/>
        <v>99.375</v>
      </c>
      <c r="I24" s="2">
        <f t="shared" si="1"/>
        <v>-23.5</v>
      </c>
    </row>
    <row r="25" spans="1:9" ht="12.75">
      <c r="A25" s="2">
        <f t="shared" si="2"/>
        <v>8</v>
      </c>
      <c r="B25" s="2">
        <f t="shared" si="3"/>
        <v>86.4000000000001</v>
      </c>
      <c r="C25" s="2">
        <f t="shared" si="4"/>
        <v>-28.39999999999999</v>
      </c>
      <c r="D25" s="2">
        <f t="shared" si="5"/>
        <v>66.79999999999963</v>
      </c>
      <c r="E25" s="2">
        <f t="shared" si="6"/>
        <v>-28.40000000000009</v>
      </c>
      <c r="F25" s="2">
        <f t="shared" si="7"/>
        <v>106.00000000000004</v>
      </c>
      <c r="G25" s="2">
        <f t="shared" si="8"/>
        <v>-28.39999999999999</v>
      </c>
      <c r="H25" s="2">
        <f t="shared" si="0"/>
        <v>86.39999999999998</v>
      </c>
      <c r="I25" s="2">
        <f t="shared" si="1"/>
        <v>-28.400000000000006</v>
      </c>
    </row>
    <row r="26" spans="1:9" ht="12.75">
      <c r="A26" s="2">
        <f t="shared" si="2"/>
        <v>8.5</v>
      </c>
      <c r="B26" s="2">
        <f t="shared" si="3"/>
        <v>70.97500000000011</v>
      </c>
      <c r="C26" s="2">
        <f t="shared" si="4"/>
        <v>-33.29999999999999</v>
      </c>
      <c r="D26" s="2">
        <f t="shared" si="5"/>
        <v>50.14999999999958</v>
      </c>
      <c r="E26" s="2">
        <f t="shared" si="6"/>
        <v>-33.3000000000001</v>
      </c>
      <c r="F26" s="8">
        <f t="shared" si="7"/>
        <v>91.80000000000004</v>
      </c>
      <c r="G26" s="2">
        <f t="shared" si="8"/>
        <v>-33.29999999999999</v>
      </c>
      <c r="H26" s="2">
        <f t="shared" si="0"/>
        <v>70.97499999999997</v>
      </c>
      <c r="I26" s="2">
        <f t="shared" si="1"/>
        <v>-33.30000000000001</v>
      </c>
    </row>
    <row r="27" spans="1:9" ht="12.75">
      <c r="A27" s="2">
        <f t="shared" si="2"/>
        <v>9</v>
      </c>
      <c r="B27" s="2">
        <f t="shared" si="3"/>
        <v>53.100000000000115</v>
      </c>
      <c r="C27" s="2">
        <f t="shared" si="4"/>
        <v>-38.19999999999999</v>
      </c>
      <c r="D27" s="2">
        <f t="shared" si="5"/>
        <v>31.04999999999953</v>
      </c>
      <c r="E27" s="2">
        <f t="shared" si="6"/>
        <v>-38.200000000000095</v>
      </c>
      <c r="F27" s="2">
        <f t="shared" si="7"/>
        <v>75.15000000000005</v>
      </c>
      <c r="G27" s="2">
        <f t="shared" si="8"/>
        <v>-38.19999999999999</v>
      </c>
      <c r="H27" s="2">
        <f t="shared" si="0"/>
        <v>53.099999999999966</v>
      </c>
      <c r="I27" s="2">
        <f t="shared" si="1"/>
        <v>-38.2</v>
      </c>
    </row>
    <row r="28" spans="1:9" ht="12.75">
      <c r="A28" s="2">
        <f t="shared" si="2"/>
        <v>9.5</v>
      </c>
      <c r="B28" s="2">
        <f t="shared" si="3"/>
        <v>32.77500000000012</v>
      </c>
      <c r="C28" s="2">
        <f t="shared" si="4"/>
        <v>-43.09999999999999</v>
      </c>
      <c r="D28" s="2">
        <f t="shared" si="5"/>
        <v>9.499999999999485</v>
      </c>
      <c r="E28" s="2">
        <f t="shared" si="6"/>
        <v>-43.100000000000094</v>
      </c>
      <c r="F28" s="8">
        <f t="shared" si="7"/>
        <v>56.050000000000054</v>
      </c>
      <c r="G28" s="2">
        <f t="shared" si="8"/>
        <v>-43.09999999999999</v>
      </c>
      <c r="H28" s="2">
        <f t="shared" si="0"/>
        <v>32.77499999999998</v>
      </c>
      <c r="I28" s="2">
        <f t="shared" si="1"/>
        <v>-43.10000000000001</v>
      </c>
    </row>
    <row r="29" spans="1:9" ht="12.75">
      <c r="A29" s="2">
        <f t="shared" si="2"/>
        <v>10</v>
      </c>
      <c r="B29" s="2">
        <f t="shared" si="3"/>
        <v>10.000000000000126</v>
      </c>
      <c r="C29" s="2">
        <f t="shared" si="4"/>
        <v>-47.999999999999986</v>
      </c>
      <c r="D29" s="2">
        <f t="shared" si="5"/>
        <v>-14.500000000000561</v>
      </c>
      <c r="E29" s="2">
        <f t="shared" si="6"/>
        <v>-48.00000000000009</v>
      </c>
      <c r="F29" s="2">
        <f t="shared" si="7"/>
        <v>34.50000000000006</v>
      </c>
      <c r="G29" s="2">
        <f t="shared" si="8"/>
        <v>-47.999999999999986</v>
      </c>
      <c r="H29" s="2">
        <f t="shared" si="0"/>
        <v>9.999999999999943</v>
      </c>
      <c r="I29" s="2">
        <f t="shared" si="1"/>
        <v>-48</v>
      </c>
    </row>
    <row r="30" spans="1:9" ht="12.75">
      <c r="A30" s="2">
        <f t="shared" si="2"/>
        <v>10.5</v>
      </c>
      <c r="B30" s="2">
        <f t="shared" si="3"/>
        <v>-15.224999999999866</v>
      </c>
      <c r="C30" s="2">
        <f t="shared" si="4"/>
        <v>-52.899999999999984</v>
      </c>
      <c r="D30" s="2">
        <f t="shared" si="5"/>
        <v>-40.950000000000614</v>
      </c>
      <c r="E30" s="2">
        <f t="shared" si="6"/>
        <v>-52.900000000000105</v>
      </c>
      <c r="F30" s="8">
        <f t="shared" si="7"/>
        <v>10.500000000000064</v>
      </c>
      <c r="G30" s="2">
        <f t="shared" si="8"/>
        <v>-52.899999999999984</v>
      </c>
      <c r="H30" s="2">
        <f t="shared" si="0"/>
        <v>-15.225000000000023</v>
      </c>
      <c r="I30" s="2">
        <f t="shared" si="1"/>
        <v>-52.900000000000006</v>
      </c>
    </row>
    <row r="31" spans="1:9" ht="12.75">
      <c r="A31" s="2">
        <f t="shared" si="2"/>
        <v>11</v>
      </c>
      <c r="B31" s="2">
        <f t="shared" si="3"/>
        <v>-42.89999999999986</v>
      </c>
      <c r="C31" s="2">
        <f t="shared" si="4"/>
        <v>-57.79999999999998</v>
      </c>
      <c r="D31" s="2">
        <f t="shared" si="5"/>
        <v>-69.85000000000066</v>
      </c>
      <c r="E31" s="2">
        <f t="shared" si="6"/>
        <v>-57.8000000000001</v>
      </c>
      <c r="F31" s="2">
        <f t="shared" si="7"/>
        <v>-15.949999999999928</v>
      </c>
      <c r="G31" s="2">
        <f t="shared" si="8"/>
        <v>-57.79999999999998</v>
      </c>
      <c r="H31" s="2">
        <f t="shared" si="0"/>
        <v>-42.90000000000009</v>
      </c>
      <c r="I31" s="2">
        <f t="shared" si="1"/>
        <v>-57.80000000000001</v>
      </c>
    </row>
    <row r="32" spans="1:9" ht="12.75">
      <c r="A32" s="2">
        <f t="shared" si="2"/>
        <v>11.5</v>
      </c>
      <c r="B32" s="2">
        <f t="shared" si="3"/>
        <v>-73.02499999999984</v>
      </c>
      <c r="C32" s="2">
        <f t="shared" si="4"/>
        <v>-62.69999999999998</v>
      </c>
      <c r="D32" s="2">
        <f t="shared" si="5"/>
        <v>-101.20000000000071</v>
      </c>
      <c r="E32" s="2">
        <f t="shared" si="6"/>
        <v>-62.7000000000001</v>
      </c>
      <c r="F32" s="8">
        <f t="shared" si="7"/>
        <v>-44.84999999999992</v>
      </c>
      <c r="G32" s="2">
        <f t="shared" si="8"/>
        <v>-62.69999999999998</v>
      </c>
      <c r="H32" s="2">
        <f t="shared" si="0"/>
        <v>-73.02500000000009</v>
      </c>
      <c r="I32" s="2">
        <f t="shared" si="1"/>
        <v>-62.7</v>
      </c>
    </row>
    <row r="33" spans="1:9" ht="12.75">
      <c r="A33" s="2">
        <f t="shared" si="2"/>
        <v>12</v>
      </c>
      <c r="B33" s="2">
        <f t="shared" si="3"/>
        <v>-105.59999999999982</v>
      </c>
      <c r="C33" s="2">
        <f t="shared" si="4"/>
        <v>-67.59999999999998</v>
      </c>
      <c r="D33" s="2">
        <f t="shared" si="5"/>
        <v>-135.00000000000074</v>
      </c>
      <c r="E33" s="2">
        <f t="shared" si="6"/>
        <v>-67.60000000000005</v>
      </c>
      <c r="F33" s="2">
        <f t="shared" si="7"/>
        <v>-76.19999999999992</v>
      </c>
      <c r="G33" s="2">
        <f t="shared" si="8"/>
        <v>-67.59999999999998</v>
      </c>
      <c r="H33" s="2">
        <f t="shared" si="0"/>
        <v>-105.60000000000002</v>
      </c>
      <c r="I33" s="2">
        <f t="shared" si="1"/>
        <v>-67.60000000000001</v>
      </c>
    </row>
    <row r="34" spans="1:9" ht="12.75">
      <c r="A34" s="2">
        <f t="shared" si="2"/>
        <v>12.5</v>
      </c>
      <c r="B34" s="2">
        <f t="shared" si="3"/>
        <v>-140.6249999999998</v>
      </c>
      <c r="C34" s="2">
        <f t="shared" si="4"/>
        <v>-72.49999999999999</v>
      </c>
      <c r="D34" s="2">
        <f t="shared" si="5"/>
        <v>-171.25000000000074</v>
      </c>
      <c r="E34" s="2">
        <f t="shared" si="6"/>
        <v>-72.5</v>
      </c>
      <c r="F34" s="8">
        <f t="shared" si="7"/>
        <v>-109.99999999999991</v>
      </c>
      <c r="G34" s="2">
        <f t="shared" si="8"/>
        <v>-72.49999999999999</v>
      </c>
      <c r="H34" s="2">
        <f t="shared" si="0"/>
        <v>-140.625</v>
      </c>
      <c r="I34" s="2">
        <f t="shared" si="1"/>
        <v>-72.50000000000001</v>
      </c>
    </row>
    <row r="35" spans="1:9" ht="12.75">
      <c r="A35" s="2">
        <f t="shared" si="2"/>
        <v>13</v>
      </c>
      <c r="B35" s="2">
        <f t="shared" si="3"/>
        <v>-178.0999999999998</v>
      </c>
      <c r="C35" s="2">
        <f t="shared" si="4"/>
        <v>-77.39999999999999</v>
      </c>
      <c r="D35" s="2">
        <f t="shared" si="5"/>
        <v>-209.95000000000073</v>
      </c>
      <c r="E35" s="2">
        <f t="shared" si="6"/>
        <v>-77.39999999999998</v>
      </c>
      <c r="F35" s="2">
        <f t="shared" si="7"/>
        <v>-146.24999999999991</v>
      </c>
      <c r="G35" s="2">
        <f t="shared" si="8"/>
        <v>-77.39999999999999</v>
      </c>
      <c r="H35" s="2">
        <f t="shared" si="0"/>
        <v>-178.10000000000002</v>
      </c>
      <c r="I35" s="2">
        <f t="shared" si="1"/>
        <v>-77.4</v>
      </c>
    </row>
    <row r="36" spans="1:9" ht="12.75">
      <c r="A36" s="2">
        <f t="shared" si="2"/>
        <v>13.5</v>
      </c>
      <c r="B36" s="2">
        <f t="shared" si="3"/>
        <v>-218.02499999999978</v>
      </c>
      <c r="C36" s="2">
        <f t="shared" si="4"/>
        <v>-82.3</v>
      </c>
      <c r="D36" s="2">
        <f t="shared" si="5"/>
        <v>-251.1000000000007</v>
      </c>
      <c r="E36" s="2">
        <f t="shared" si="6"/>
        <v>-82.29999999999995</v>
      </c>
      <c r="F36" s="8">
        <f t="shared" si="7"/>
        <v>-184.9499999999999</v>
      </c>
      <c r="G36" s="2">
        <f t="shared" si="8"/>
        <v>-82.3</v>
      </c>
      <c r="H36" s="2">
        <f t="shared" si="0"/>
        <v>-218.0250000000001</v>
      </c>
      <c r="I36" s="2">
        <f t="shared" si="1"/>
        <v>-82.30000000000001</v>
      </c>
    </row>
    <row r="37" spans="1:9" ht="12.75">
      <c r="A37" s="2">
        <f t="shared" si="2"/>
        <v>14</v>
      </c>
      <c r="B37" s="2">
        <f t="shared" si="3"/>
        <v>-260.3999999999998</v>
      </c>
      <c r="C37" s="2">
        <f t="shared" si="4"/>
        <v>-87.2</v>
      </c>
      <c r="D37" s="2">
        <f t="shared" si="5"/>
        <v>-294.70000000000067</v>
      </c>
      <c r="E37" s="2">
        <f t="shared" si="6"/>
        <v>-87.19999999999993</v>
      </c>
      <c r="F37" s="2">
        <f t="shared" si="7"/>
        <v>-226.0999999999999</v>
      </c>
      <c r="G37" s="2">
        <f t="shared" si="8"/>
        <v>-87.2</v>
      </c>
      <c r="H37" s="2">
        <f t="shared" si="0"/>
        <v>-260.4000000000001</v>
      </c>
      <c r="I37" s="2">
        <f t="shared" si="1"/>
        <v>-87.20000000000002</v>
      </c>
    </row>
    <row r="38" spans="1:9" ht="12.75">
      <c r="A38" s="2">
        <f t="shared" si="2"/>
        <v>14.5</v>
      </c>
      <c r="B38" s="2">
        <f t="shared" si="3"/>
        <v>-305.22499999999985</v>
      </c>
      <c r="C38" s="2">
        <f t="shared" si="4"/>
        <v>-92.10000000000001</v>
      </c>
      <c r="D38" s="2">
        <f t="shared" si="5"/>
        <v>-340.7500000000006</v>
      </c>
      <c r="E38" s="2">
        <f t="shared" si="6"/>
        <v>-92.09999999999991</v>
      </c>
      <c r="F38" s="8">
        <f t="shared" si="7"/>
        <v>-269.69999999999993</v>
      </c>
      <c r="G38" s="2">
        <f t="shared" si="8"/>
        <v>-92.10000000000001</v>
      </c>
      <c r="H38" s="2">
        <f t="shared" si="0"/>
        <v>-305.22500000000014</v>
      </c>
      <c r="I38" s="2">
        <f t="shared" si="1"/>
        <v>-92.10000000000002</v>
      </c>
    </row>
    <row r="39" spans="1:9" ht="12.75">
      <c r="A39" s="2">
        <f t="shared" si="2"/>
        <v>15</v>
      </c>
      <c r="B39" s="2">
        <f t="shared" si="3"/>
        <v>-352.4999999999999</v>
      </c>
      <c r="C39" s="2">
        <f t="shared" si="4"/>
        <v>-97.00000000000001</v>
      </c>
      <c r="D39" s="2">
        <f t="shared" si="5"/>
        <v>-389.25000000000057</v>
      </c>
      <c r="E39" s="2">
        <f t="shared" si="6"/>
        <v>-96.99999999999989</v>
      </c>
      <c r="F39" s="2">
        <f t="shared" si="7"/>
        <v>-315.74999999999994</v>
      </c>
      <c r="G39" s="2">
        <f t="shared" si="8"/>
        <v>-97.00000000000001</v>
      </c>
      <c r="H39" s="2">
        <f t="shared" si="0"/>
        <v>-352.5</v>
      </c>
      <c r="I39" s="2">
        <f t="shared" si="1"/>
        <v>-97</v>
      </c>
    </row>
    <row r="40" spans="1:9" ht="12.75">
      <c r="A40" s="2">
        <f t="shared" si="2"/>
        <v>15.5</v>
      </c>
      <c r="B40" s="2">
        <f t="shared" si="3"/>
        <v>-402.2249999999999</v>
      </c>
      <c r="C40" s="2">
        <f t="shared" si="4"/>
        <v>-101.90000000000002</v>
      </c>
      <c r="D40" s="2">
        <f t="shared" si="5"/>
        <v>-440.2000000000005</v>
      </c>
      <c r="E40" s="2">
        <f t="shared" si="6"/>
        <v>-101.89999999999986</v>
      </c>
      <c r="F40" s="8">
        <f t="shared" si="7"/>
        <v>-364.24999999999994</v>
      </c>
      <c r="G40" s="2">
        <f t="shared" si="8"/>
        <v>-101.90000000000002</v>
      </c>
      <c r="H40" s="2">
        <f t="shared" si="0"/>
        <v>-402.22500000000014</v>
      </c>
      <c r="I40" s="2">
        <f t="shared" si="1"/>
        <v>-101.9</v>
      </c>
    </row>
    <row r="41" spans="1:9" ht="12.75">
      <c r="A41" s="2">
        <f t="shared" si="2"/>
        <v>16</v>
      </c>
      <c r="B41" s="2">
        <f t="shared" si="3"/>
        <v>-454.3999999999999</v>
      </c>
      <c r="C41" s="2">
        <f t="shared" si="4"/>
        <v>-106.80000000000003</v>
      </c>
      <c r="D41" s="2">
        <f t="shared" si="5"/>
        <v>-493.6000000000004</v>
      </c>
      <c r="E41" s="2">
        <f t="shared" si="6"/>
        <v>-106.79999999999984</v>
      </c>
      <c r="F41" s="2">
        <f t="shared" si="7"/>
        <v>-415.19999999999993</v>
      </c>
      <c r="G41" s="2">
        <f t="shared" si="8"/>
        <v>-106.80000000000003</v>
      </c>
      <c r="H41" s="2">
        <f aca="true" t="shared" si="11" ref="H41:H64">$B$9+$C$9*A41-0.5*$K$8*A41^2</f>
        <v>-454.4000000000001</v>
      </c>
      <c r="I41" s="2">
        <f aca="true" t="shared" si="12" ref="I41:I64">$C$9-$K$8*A41</f>
        <v>-106.80000000000001</v>
      </c>
    </row>
    <row r="42" spans="1:9" ht="12.75">
      <c r="A42" s="2">
        <f aca="true" t="shared" si="13" ref="A42:A64">A41+$L$8</f>
        <v>16.5</v>
      </c>
      <c r="B42" s="2">
        <f aca="true" t="shared" si="14" ref="B42:B64">B41+C41*$L$8-0.5*$K$8*$L$8^2</f>
        <v>-509.025</v>
      </c>
      <c r="C42" s="2">
        <f aca="true" t="shared" si="15" ref="C42:C64">C41-$L$8*$K$8</f>
        <v>-111.70000000000003</v>
      </c>
      <c r="D42" s="2">
        <f aca="true" t="shared" si="16" ref="D42:D64">D41+E41*$L$8-$K$8*$L$8^2</f>
        <v>-549.4500000000004</v>
      </c>
      <c r="E42" s="2">
        <f aca="true" t="shared" si="17" ref="E42:E64">(D42-D41)/$L$8</f>
        <v>-111.69999999999993</v>
      </c>
      <c r="F42" s="8">
        <f aca="true" t="shared" si="18" ref="F42:F64">F41+G41*$L$8</f>
        <v>-468.59999999999997</v>
      </c>
      <c r="G42" s="2">
        <f aca="true" t="shared" si="19" ref="G42:G64">G41-$L$8*$K$8</f>
        <v>-111.70000000000003</v>
      </c>
      <c r="H42" s="2">
        <f t="shared" si="11"/>
        <v>-509.0250000000001</v>
      </c>
      <c r="I42" s="2">
        <f t="shared" si="12"/>
        <v>-111.70000000000002</v>
      </c>
    </row>
    <row r="43" spans="1:9" ht="12.75">
      <c r="A43" s="2">
        <f t="shared" si="13"/>
        <v>17</v>
      </c>
      <c r="B43" s="2">
        <f t="shared" si="14"/>
        <v>-566.1</v>
      </c>
      <c r="C43" s="2">
        <f t="shared" si="15"/>
        <v>-116.60000000000004</v>
      </c>
      <c r="D43" s="2">
        <f t="shared" si="16"/>
        <v>-607.7500000000005</v>
      </c>
      <c r="E43" s="2">
        <f t="shared" si="17"/>
        <v>-116.60000000000014</v>
      </c>
      <c r="F43" s="2">
        <f t="shared" si="18"/>
        <v>-524.4499999999999</v>
      </c>
      <c r="G43" s="2">
        <f t="shared" si="19"/>
        <v>-116.60000000000004</v>
      </c>
      <c r="H43" s="2">
        <f t="shared" si="11"/>
        <v>-566.1000000000001</v>
      </c>
      <c r="I43" s="2">
        <f t="shared" si="12"/>
        <v>-116.60000000000002</v>
      </c>
    </row>
    <row r="44" spans="1:9" ht="12.75">
      <c r="A44" s="2">
        <f t="shared" si="13"/>
        <v>17.5</v>
      </c>
      <c r="B44" s="2">
        <f t="shared" si="14"/>
        <v>-625.6250000000001</v>
      </c>
      <c r="C44" s="2">
        <f t="shared" si="15"/>
        <v>-121.50000000000004</v>
      </c>
      <c r="D44" s="2">
        <f t="shared" si="16"/>
        <v>-668.5000000000006</v>
      </c>
      <c r="E44" s="2">
        <f t="shared" si="17"/>
        <v>-121.50000000000023</v>
      </c>
      <c r="F44" s="8">
        <f t="shared" si="18"/>
        <v>-582.75</v>
      </c>
      <c r="G44" s="2">
        <f t="shared" si="19"/>
        <v>-121.50000000000004</v>
      </c>
      <c r="H44" s="2">
        <f t="shared" si="11"/>
        <v>-625.625</v>
      </c>
      <c r="I44" s="2">
        <f t="shared" si="12"/>
        <v>-121.5</v>
      </c>
    </row>
    <row r="45" spans="1:9" ht="12.75">
      <c r="A45" s="2">
        <f t="shared" si="13"/>
        <v>18</v>
      </c>
      <c r="B45" s="2">
        <f t="shared" si="14"/>
        <v>-687.6000000000001</v>
      </c>
      <c r="C45" s="2">
        <f t="shared" si="15"/>
        <v>-126.40000000000005</v>
      </c>
      <c r="D45" s="2">
        <f t="shared" si="16"/>
        <v>-731.7000000000007</v>
      </c>
      <c r="E45" s="2">
        <f t="shared" si="17"/>
        <v>-126.40000000000032</v>
      </c>
      <c r="F45" s="2">
        <f t="shared" si="18"/>
        <v>-643.5</v>
      </c>
      <c r="G45" s="2">
        <f t="shared" si="19"/>
        <v>-126.40000000000005</v>
      </c>
      <c r="H45" s="2">
        <f t="shared" si="11"/>
        <v>-687.6000000000001</v>
      </c>
      <c r="I45" s="2">
        <f t="shared" si="12"/>
        <v>-126.4</v>
      </c>
    </row>
    <row r="46" spans="1:9" ht="12.75">
      <c r="A46" s="2">
        <f t="shared" si="13"/>
        <v>18.5</v>
      </c>
      <c r="B46" s="2">
        <f t="shared" si="14"/>
        <v>-752.0250000000002</v>
      </c>
      <c r="C46" s="2">
        <f t="shared" si="15"/>
        <v>-131.30000000000004</v>
      </c>
      <c r="D46" s="2">
        <f t="shared" si="16"/>
        <v>-797.3500000000009</v>
      </c>
      <c r="E46" s="2">
        <f t="shared" si="17"/>
        <v>-131.3000000000004</v>
      </c>
      <c r="F46" s="8">
        <f t="shared" si="18"/>
        <v>-706.7</v>
      </c>
      <c r="G46" s="2">
        <f t="shared" si="19"/>
        <v>-131.30000000000004</v>
      </c>
      <c r="H46" s="2">
        <f t="shared" si="11"/>
        <v>-752.0250000000001</v>
      </c>
      <c r="I46" s="2">
        <f t="shared" si="12"/>
        <v>-131.3</v>
      </c>
    </row>
    <row r="47" spans="1:9" ht="12.75">
      <c r="A47" s="2">
        <f t="shared" si="13"/>
        <v>19</v>
      </c>
      <c r="B47" s="2">
        <f t="shared" si="14"/>
        <v>-818.9000000000002</v>
      </c>
      <c r="C47" s="2">
        <f t="shared" si="15"/>
        <v>-136.20000000000005</v>
      </c>
      <c r="D47" s="2">
        <f t="shared" si="16"/>
        <v>-865.4500000000012</v>
      </c>
      <c r="E47" s="2">
        <f t="shared" si="17"/>
        <v>-136.2000000000005</v>
      </c>
      <c r="F47" s="2">
        <f t="shared" si="18"/>
        <v>-772.35</v>
      </c>
      <c r="G47" s="2">
        <f t="shared" si="19"/>
        <v>-136.20000000000005</v>
      </c>
      <c r="H47" s="2">
        <f t="shared" si="11"/>
        <v>-818.9000000000001</v>
      </c>
      <c r="I47" s="2">
        <f t="shared" si="12"/>
        <v>-136.20000000000002</v>
      </c>
    </row>
    <row r="48" spans="1:9" ht="12.75">
      <c r="A48" s="2">
        <f t="shared" si="13"/>
        <v>19.5</v>
      </c>
      <c r="B48" s="2">
        <f t="shared" si="14"/>
        <v>-888.2250000000003</v>
      </c>
      <c r="C48" s="2">
        <f t="shared" si="15"/>
        <v>-141.10000000000005</v>
      </c>
      <c r="D48" s="2">
        <f t="shared" si="16"/>
        <v>-936.0000000000015</v>
      </c>
      <c r="E48" s="2">
        <f t="shared" si="17"/>
        <v>-141.1000000000006</v>
      </c>
      <c r="F48" s="8">
        <f t="shared" si="18"/>
        <v>-840.45</v>
      </c>
      <c r="G48" s="2">
        <f t="shared" si="19"/>
        <v>-141.10000000000005</v>
      </c>
      <c r="H48" s="2">
        <f t="shared" si="11"/>
        <v>-888.2250000000001</v>
      </c>
      <c r="I48" s="2">
        <f t="shared" si="12"/>
        <v>-141.10000000000002</v>
      </c>
    </row>
    <row r="49" spans="1:9" ht="12.75">
      <c r="A49" s="2">
        <f t="shared" si="13"/>
        <v>20</v>
      </c>
      <c r="B49" s="2">
        <f t="shared" si="14"/>
        <v>-960.0000000000003</v>
      </c>
      <c r="C49" s="2">
        <f t="shared" si="15"/>
        <v>-146.00000000000006</v>
      </c>
      <c r="D49" s="2">
        <f t="shared" si="16"/>
        <v>-1009.0000000000018</v>
      </c>
      <c r="E49" s="2">
        <f t="shared" si="17"/>
        <v>-146.00000000000068</v>
      </c>
      <c r="F49" s="2">
        <f t="shared" si="18"/>
        <v>-911.0000000000001</v>
      </c>
      <c r="G49" s="2">
        <f t="shared" si="19"/>
        <v>-146.00000000000006</v>
      </c>
      <c r="H49" s="2">
        <f t="shared" si="11"/>
        <v>-960.0000000000002</v>
      </c>
      <c r="I49" s="2">
        <f t="shared" si="12"/>
        <v>-146</v>
      </c>
    </row>
    <row r="50" spans="1:9" ht="12.75">
      <c r="A50" s="2">
        <f t="shared" si="13"/>
        <v>20.5</v>
      </c>
      <c r="B50" s="2">
        <f t="shared" si="14"/>
        <v>-1034.2250000000004</v>
      </c>
      <c r="C50" s="2">
        <f t="shared" si="15"/>
        <v>-150.90000000000006</v>
      </c>
      <c r="D50" s="2">
        <f t="shared" si="16"/>
        <v>-1084.4500000000023</v>
      </c>
      <c r="E50" s="2">
        <f t="shared" si="17"/>
        <v>-150.900000000001</v>
      </c>
      <c r="F50" s="8">
        <f t="shared" si="18"/>
        <v>-984.0000000000001</v>
      </c>
      <c r="G50" s="2">
        <f t="shared" si="19"/>
        <v>-150.90000000000006</v>
      </c>
      <c r="H50" s="2">
        <f t="shared" si="11"/>
        <v>-1034.2250000000004</v>
      </c>
      <c r="I50" s="2">
        <f t="shared" si="12"/>
        <v>-150.9</v>
      </c>
    </row>
    <row r="51" spans="1:9" ht="12.75">
      <c r="A51" s="2">
        <f t="shared" si="13"/>
        <v>21</v>
      </c>
      <c r="B51" s="2">
        <f t="shared" si="14"/>
        <v>-1110.9000000000003</v>
      </c>
      <c r="C51" s="2">
        <f t="shared" si="15"/>
        <v>-155.80000000000007</v>
      </c>
      <c r="D51" s="2">
        <f t="shared" si="16"/>
        <v>-1162.3500000000029</v>
      </c>
      <c r="E51" s="2">
        <f t="shared" si="17"/>
        <v>-155.8000000000011</v>
      </c>
      <c r="F51" s="2">
        <f t="shared" si="18"/>
        <v>-1059.45</v>
      </c>
      <c r="G51" s="2">
        <f t="shared" si="19"/>
        <v>-155.80000000000007</v>
      </c>
      <c r="H51" s="2">
        <f t="shared" si="11"/>
        <v>-1110.9</v>
      </c>
      <c r="I51" s="2">
        <f t="shared" si="12"/>
        <v>-155.8</v>
      </c>
    </row>
    <row r="52" spans="1:9" ht="12.75">
      <c r="A52" s="2">
        <f t="shared" si="13"/>
        <v>21.5</v>
      </c>
      <c r="B52" s="2">
        <f t="shared" si="14"/>
        <v>-1190.0250000000003</v>
      </c>
      <c r="C52" s="2">
        <f t="shared" si="15"/>
        <v>-160.70000000000007</v>
      </c>
      <c r="D52" s="2">
        <f t="shared" si="16"/>
        <v>-1242.7000000000035</v>
      </c>
      <c r="E52" s="2">
        <f t="shared" si="17"/>
        <v>-160.70000000000118</v>
      </c>
      <c r="F52" s="8">
        <f t="shared" si="18"/>
        <v>-1137.3500000000001</v>
      </c>
      <c r="G52" s="2">
        <f t="shared" si="19"/>
        <v>-160.70000000000007</v>
      </c>
      <c r="H52" s="2">
        <f t="shared" si="11"/>
        <v>-1190.025</v>
      </c>
      <c r="I52" s="2">
        <f t="shared" si="12"/>
        <v>-160.70000000000002</v>
      </c>
    </row>
    <row r="53" spans="1:9" ht="12.75">
      <c r="A53" s="2">
        <f t="shared" si="13"/>
        <v>22</v>
      </c>
      <c r="B53" s="2">
        <f t="shared" si="14"/>
        <v>-1271.6000000000004</v>
      </c>
      <c r="C53" s="2">
        <f t="shared" si="15"/>
        <v>-165.60000000000008</v>
      </c>
      <c r="D53" s="2">
        <f t="shared" si="16"/>
        <v>-1325.500000000004</v>
      </c>
      <c r="E53" s="2">
        <f t="shared" si="17"/>
        <v>-165.60000000000127</v>
      </c>
      <c r="F53" s="2">
        <f t="shared" si="18"/>
        <v>-1217.7000000000003</v>
      </c>
      <c r="G53" s="2">
        <f t="shared" si="19"/>
        <v>-165.60000000000008</v>
      </c>
      <c r="H53" s="2">
        <f t="shared" si="11"/>
        <v>-1271.6000000000004</v>
      </c>
      <c r="I53" s="2">
        <f t="shared" si="12"/>
        <v>-165.60000000000002</v>
      </c>
    </row>
    <row r="54" spans="1:9" ht="12.75">
      <c r="A54" s="2">
        <f t="shared" si="13"/>
        <v>22.5</v>
      </c>
      <c r="B54" s="2">
        <f t="shared" si="14"/>
        <v>-1355.6250000000002</v>
      </c>
      <c r="C54" s="2">
        <f t="shared" si="15"/>
        <v>-170.50000000000009</v>
      </c>
      <c r="D54" s="2">
        <f t="shared" si="16"/>
        <v>-1410.7500000000048</v>
      </c>
      <c r="E54" s="2">
        <f t="shared" si="17"/>
        <v>-170.50000000000136</v>
      </c>
      <c r="F54" s="8">
        <f t="shared" si="18"/>
        <v>-1300.5000000000002</v>
      </c>
      <c r="G54" s="2">
        <f t="shared" si="19"/>
        <v>-170.50000000000009</v>
      </c>
      <c r="H54" s="2">
        <f t="shared" si="11"/>
        <v>-1355.625</v>
      </c>
      <c r="I54" s="2">
        <f t="shared" si="12"/>
        <v>-170.50000000000003</v>
      </c>
    </row>
    <row r="55" spans="1:9" ht="12.75">
      <c r="A55" s="2">
        <f t="shared" si="13"/>
        <v>23</v>
      </c>
      <c r="B55" s="2">
        <f t="shared" si="14"/>
        <v>-1442.1000000000001</v>
      </c>
      <c r="C55" s="2">
        <f t="shared" si="15"/>
        <v>-175.4000000000001</v>
      </c>
      <c r="D55" s="2">
        <f t="shared" si="16"/>
        <v>-1498.4500000000055</v>
      </c>
      <c r="E55" s="2">
        <f t="shared" si="17"/>
        <v>-175.40000000000146</v>
      </c>
      <c r="F55" s="2">
        <f t="shared" si="18"/>
        <v>-1385.7500000000002</v>
      </c>
      <c r="G55" s="2">
        <f t="shared" si="19"/>
        <v>-175.4000000000001</v>
      </c>
      <c r="H55" s="2">
        <f t="shared" si="11"/>
        <v>-1442.1000000000004</v>
      </c>
      <c r="I55" s="2">
        <f t="shared" si="12"/>
        <v>-175.4</v>
      </c>
    </row>
    <row r="56" spans="1:9" ht="12.75">
      <c r="A56" s="2">
        <f t="shared" si="13"/>
        <v>23.5</v>
      </c>
      <c r="B56" s="2">
        <f t="shared" si="14"/>
        <v>-1531.025</v>
      </c>
      <c r="C56" s="2">
        <f t="shared" si="15"/>
        <v>-180.3000000000001</v>
      </c>
      <c r="D56" s="2">
        <f t="shared" si="16"/>
        <v>-1588.6000000000063</v>
      </c>
      <c r="E56" s="2">
        <f t="shared" si="17"/>
        <v>-180.30000000000155</v>
      </c>
      <c r="F56" s="8">
        <f t="shared" si="18"/>
        <v>-1473.4500000000003</v>
      </c>
      <c r="G56" s="2">
        <f t="shared" si="19"/>
        <v>-180.3000000000001</v>
      </c>
      <c r="H56" s="2">
        <f t="shared" si="11"/>
        <v>-1531.025</v>
      </c>
      <c r="I56" s="2">
        <f t="shared" si="12"/>
        <v>-180.3</v>
      </c>
    </row>
    <row r="57" spans="1:9" ht="12.75">
      <c r="A57" s="2">
        <f t="shared" si="13"/>
        <v>24</v>
      </c>
      <c r="B57" s="2">
        <f t="shared" si="14"/>
        <v>-1622.4</v>
      </c>
      <c r="C57" s="2">
        <f t="shared" si="15"/>
        <v>-185.2000000000001</v>
      </c>
      <c r="D57" s="2">
        <f t="shared" si="16"/>
        <v>-1681.200000000007</v>
      </c>
      <c r="E57" s="2">
        <f t="shared" si="17"/>
        <v>-185.20000000000164</v>
      </c>
      <c r="F57" s="2">
        <f t="shared" si="18"/>
        <v>-1563.6000000000004</v>
      </c>
      <c r="G57" s="2">
        <f t="shared" si="19"/>
        <v>-185.2000000000001</v>
      </c>
      <c r="H57" s="2">
        <f t="shared" si="11"/>
        <v>-1622.4</v>
      </c>
      <c r="I57" s="2">
        <f t="shared" si="12"/>
        <v>-185.20000000000002</v>
      </c>
    </row>
    <row r="58" spans="1:9" ht="12.75">
      <c r="A58" s="2">
        <f t="shared" si="13"/>
        <v>24.5</v>
      </c>
      <c r="B58" s="2">
        <f t="shared" si="14"/>
        <v>-1716.2250000000001</v>
      </c>
      <c r="C58" s="2">
        <f t="shared" si="15"/>
        <v>-190.1000000000001</v>
      </c>
      <c r="D58" s="2">
        <f t="shared" si="16"/>
        <v>-1776.250000000008</v>
      </c>
      <c r="E58" s="2">
        <f t="shared" si="17"/>
        <v>-190.10000000000173</v>
      </c>
      <c r="F58" s="8">
        <f t="shared" si="18"/>
        <v>-1656.2000000000005</v>
      </c>
      <c r="G58" s="2">
        <f t="shared" si="19"/>
        <v>-190.1000000000001</v>
      </c>
      <c r="H58" s="2">
        <f t="shared" si="11"/>
        <v>-1716.2250000000004</v>
      </c>
      <c r="I58" s="2">
        <f t="shared" si="12"/>
        <v>-190.10000000000002</v>
      </c>
    </row>
    <row r="59" spans="1:9" ht="12.75">
      <c r="A59" s="2">
        <f t="shared" si="13"/>
        <v>25</v>
      </c>
      <c r="B59" s="2">
        <f t="shared" si="14"/>
        <v>-1812.5</v>
      </c>
      <c r="C59" s="2">
        <f t="shared" si="15"/>
        <v>-195.0000000000001</v>
      </c>
      <c r="D59" s="2">
        <f t="shared" si="16"/>
        <v>-1873.7500000000089</v>
      </c>
      <c r="E59" s="2">
        <f t="shared" si="17"/>
        <v>-195.00000000000182</v>
      </c>
      <c r="F59" s="2">
        <f t="shared" si="18"/>
        <v>-1751.2500000000005</v>
      </c>
      <c r="G59" s="2">
        <f t="shared" si="19"/>
        <v>-195.0000000000001</v>
      </c>
      <c r="H59" s="2">
        <f t="shared" si="11"/>
        <v>-1812.5</v>
      </c>
      <c r="I59" s="2">
        <f t="shared" si="12"/>
        <v>-195.00000000000003</v>
      </c>
    </row>
    <row r="60" spans="1:9" ht="12.75">
      <c r="A60" s="2">
        <f t="shared" si="13"/>
        <v>25.5</v>
      </c>
      <c r="B60" s="2">
        <f t="shared" si="14"/>
        <v>-1911.225</v>
      </c>
      <c r="C60" s="2">
        <f t="shared" si="15"/>
        <v>-199.90000000000012</v>
      </c>
      <c r="D60" s="2">
        <f t="shared" si="16"/>
        <v>-1973.7000000000098</v>
      </c>
      <c r="E60" s="2">
        <f t="shared" si="17"/>
        <v>-199.9000000000019</v>
      </c>
      <c r="F60" s="8">
        <f t="shared" si="18"/>
        <v>-1848.7500000000005</v>
      </c>
      <c r="G60" s="2">
        <f t="shared" si="19"/>
        <v>-199.90000000000012</v>
      </c>
      <c r="H60" s="2">
        <f t="shared" si="11"/>
        <v>-1911.2250000000004</v>
      </c>
      <c r="I60" s="2">
        <f t="shared" si="12"/>
        <v>-199.9</v>
      </c>
    </row>
    <row r="61" spans="1:9" ht="12.75">
      <c r="A61" s="2">
        <f t="shared" si="13"/>
        <v>26</v>
      </c>
      <c r="B61" s="2">
        <f t="shared" si="14"/>
        <v>-2012.3999999999999</v>
      </c>
      <c r="C61" s="2">
        <f t="shared" si="15"/>
        <v>-204.80000000000013</v>
      </c>
      <c r="D61" s="2">
        <f t="shared" si="16"/>
        <v>-2076.1000000000104</v>
      </c>
      <c r="E61" s="2">
        <f t="shared" si="17"/>
        <v>-204.8000000000011</v>
      </c>
      <c r="F61" s="2">
        <f t="shared" si="18"/>
        <v>-1948.7000000000005</v>
      </c>
      <c r="G61" s="2">
        <f t="shared" si="19"/>
        <v>-204.80000000000013</v>
      </c>
      <c r="H61" s="2">
        <f t="shared" si="11"/>
        <v>-2012.4</v>
      </c>
      <c r="I61" s="2">
        <f t="shared" si="12"/>
        <v>-204.8</v>
      </c>
    </row>
    <row r="62" spans="1:9" ht="12.75">
      <c r="A62" s="2">
        <f t="shared" si="13"/>
        <v>26.5</v>
      </c>
      <c r="B62" s="2">
        <f t="shared" si="14"/>
        <v>-2116.0249999999996</v>
      </c>
      <c r="C62" s="2">
        <f t="shared" si="15"/>
        <v>-209.70000000000013</v>
      </c>
      <c r="D62" s="2">
        <f t="shared" si="16"/>
        <v>-2180.9500000000107</v>
      </c>
      <c r="E62" s="2">
        <f t="shared" si="17"/>
        <v>-209.70000000000073</v>
      </c>
      <c r="F62" s="8">
        <f t="shared" si="18"/>
        <v>-2051.1000000000004</v>
      </c>
      <c r="G62" s="2">
        <f t="shared" si="19"/>
        <v>-209.70000000000013</v>
      </c>
      <c r="H62" s="2">
        <f t="shared" si="11"/>
        <v>-2116.025</v>
      </c>
      <c r="I62" s="2">
        <f t="shared" si="12"/>
        <v>-209.70000000000005</v>
      </c>
    </row>
    <row r="63" spans="1:9" ht="12.75">
      <c r="A63" s="2">
        <f t="shared" si="13"/>
        <v>27</v>
      </c>
      <c r="B63" s="2">
        <f t="shared" si="14"/>
        <v>-2222.0999999999995</v>
      </c>
      <c r="C63" s="2">
        <f t="shared" si="15"/>
        <v>-214.60000000000014</v>
      </c>
      <c r="D63" s="2">
        <f t="shared" si="16"/>
        <v>-2288.250000000011</v>
      </c>
      <c r="E63" s="2">
        <f t="shared" si="17"/>
        <v>-214.60000000000036</v>
      </c>
      <c r="F63" s="2">
        <f t="shared" si="18"/>
        <v>-2155.9500000000003</v>
      </c>
      <c r="G63" s="2">
        <f t="shared" si="19"/>
        <v>-214.60000000000014</v>
      </c>
      <c r="H63" s="2">
        <f t="shared" si="11"/>
        <v>-2222.1000000000004</v>
      </c>
      <c r="I63" s="2">
        <f t="shared" si="12"/>
        <v>-214.60000000000002</v>
      </c>
    </row>
    <row r="64" spans="1:9" ht="12.75">
      <c r="A64" s="2">
        <f t="shared" si="13"/>
        <v>27.5</v>
      </c>
      <c r="B64" s="2">
        <f t="shared" si="14"/>
        <v>-2330.6249999999995</v>
      </c>
      <c r="C64" s="2">
        <f t="shared" si="15"/>
        <v>-219.50000000000014</v>
      </c>
      <c r="D64" s="2">
        <f t="shared" si="16"/>
        <v>-2398.000000000011</v>
      </c>
      <c r="E64" s="2">
        <f t="shared" si="17"/>
        <v>-219.5</v>
      </c>
      <c r="F64" s="13">
        <f t="shared" si="18"/>
        <v>-2263.2500000000005</v>
      </c>
      <c r="G64" s="2">
        <f t="shared" si="19"/>
        <v>-219.50000000000014</v>
      </c>
      <c r="H64" s="2">
        <f t="shared" si="11"/>
        <v>-2330.6250000000005</v>
      </c>
      <c r="I64" s="2">
        <f t="shared" si="12"/>
        <v>-219.5</v>
      </c>
    </row>
  </sheetData>
  <mergeCells count="4">
    <mergeCell ref="B7:C7"/>
    <mergeCell ref="F7:G7"/>
    <mergeCell ref="H7:I7"/>
    <mergeCell ref="D7:E7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Equation.3" shapeId="4988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Bari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Angelini</dc:creator>
  <cp:keywords/>
  <dc:description/>
  <cp:lastModifiedBy>Leonardo G. Angelini</cp:lastModifiedBy>
  <dcterms:created xsi:type="dcterms:W3CDTF">2001-05-07T18:38:08Z</dcterms:created>
  <dcterms:modified xsi:type="dcterms:W3CDTF">2004-02-27T16:54:48Z</dcterms:modified>
  <cp:category/>
  <cp:version/>
  <cp:contentType/>
  <cp:contentStatus/>
</cp:coreProperties>
</file>