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390" windowHeight="9300" activeTab="0"/>
  </bookViews>
  <sheets>
    <sheet name="Foglio1" sheetId="1" r:id="rId1"/>
    <sheet name="Foglio2" sheetId="2" r:id="rId2"/>
    <sheet name="Foglio3" sheetId="3" r:id="rId3"/>
  </sheets>
  <definedNames>
    <definedName name="afelio">'Foglio1'!$H$5</definedName>
    <definedName name="GM">'Foglio1'!$H$10</definedName>
    <definedName name="h">'Foglio1'!$H$17</definedName>
    <definedName name="perielio">'Foglio1'!$H$6</definedName>
    <definedName name="vperielio">'Foglio1'!$H$14</definedName>
  </definedNames>
  <calcPr fullCalcOnLoad="1"/>
</workbook>
</file>

<file path=xl/sharedStrings.xml><?xml version="1.0" encoding="utf-8"?>
<sst xmlns="http://schemas.openxmlformats.org/spreadsheetml/2006/main" count="16" uniqueCount="16">
  <si>
    <t>Moto dei corpi celesti</t>
  </si>
  <si>
    <t>G=</t>
  </si>
  <si>
    <t>T=</t>
  </si>
  <si>
    <t>t</t>
  </si>
  <si>
    <t>x</t>
  </si>
  <si>
    <t>vx</t>
  </si>
  <si>
    <t>y</t>
  </si>
  <si>
    <t>vy</t>
  </si>
  <si>
    <t>r</t>
  </si>
  <si>
    <t>Afelio=</t>
  </si>
  <si>
    <t>Perielio=</t>
  </si>
  <si>
    <t>Vafelio=</t>
  </si>
  <si>
    <t>Vperielio=</t>
  </si>
  <si>
    <t>h=</t>
  </si>
  <si>
    <t>Msole=</t>
  </si>
  <si>
    <t>G Msole=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</si>
</sst>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E+0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</numFmts>
  <fonts count="5">
    <font>
      <sz val="10"/>
      <name val="Arial"/>
      <family val="0"/>
    </font>
    <font>
      <sz val="12"/>
      <name val="Arial"/>
      <family val="0"/>
    </font>
    <font>
      <sz val="2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70" fontId="1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4725"/>
          <c:w val="0.93575"/>
          <c:h val="0.884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Foglio1!$B$19:$B$86</c:f>
              <c:numCache/>
            </c:numRef>
          </c:xVal>
          <c:yVal>
            <c:numRef>
              <c:f>Foglio1!$C$19:$C$86</c:f>
              <c:numCache/>
            </c:numRef>
          </c:yVal>
          <c:smooth val="1"/>
        </c:ser>
        <c:axId val="24699245"/>
        <c:axId val="20966614"/>
      </c:scatterChart>
      <c:valAx>
        <c:axId val="24699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0966614"/>
        <c:crosses val="autoZero"/>
        <c:crossBetween val="midCat"/>
        <c:dispUnits/>
      </c:valAx>
      <c:valAx>
        <c:axId val="209666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crossAx val="246992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87</xdr:row>
      <xdr:rowOff>19050</xdr:rowOff>
    </xdr:from>
    <xdr:to>
      <xdr:col>6</xdr:col>
      <xdr:colOff>0</xdr:colOff>
      <xdr:row>105</xdr:row>
      <xdr:rowOff>19050</xdr:rowOff>
    </xdr:to>
    <xdr:graphicFrame>
      <xdr:nvGraphicFramePr>
        <xdr:cNvPr id="1" name="Chart 4"/>
        <xdr:cNvGraphicFramePr/>
      </xdr:nvGraphicFramePr>
      <xdr:xfrm>
        <a:off x="114300" y="16678275"/>
        <a:ext cx="6400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4"/>
  <sheetViews>
    <sheetView tabSelected="1" zoomScale="75" zoomScaleNormal="75" workbookViewId="0" topLeftCell="A1">
      <selection activeCell="J23" sqref="J23"/>
    </sheetView>
  </sheetViews>
  <sheetFormatPr defaultColWidth="9.140625" defaultRowHeight="12.75"/>
  <cols>
    <col min="1" max="10" width="16.28125" style="4" customWidth="1"/>
    <col min="11" max="11" width="16.28125" style="1" customWidth="1"/>
    <col min="12" max="12" width="16.28125" style="2" customWidth="1"/>
    <col min="13" max="16384" width="16.28125" style="4" customWidth="1"/>
  </cols>
  <sheetData>
    <row r="2" ht="26.25">
      <c r="C2" s="7" t="s">
        <v>0</v>
      </c>
    </row>
    <row r="5" spans="7:8" ht="15">
      <c r="G5" s="1" t="s">
        <v>10</v>
      </c>
      <c r="H5" s="2">
        <v>152000000000</v>
      </c>
    </row>
    <row r="6" spans="7:8" ht="15">
      <c r="G6" s="3" t="s">
        <v>9</v>
      </c>
      <c r="H6" s="2">
        <v>147000000000</v>
      </c>
    </row>
    <row r="7" spans="7:8" ht="15">
      <c r="G7" s="1"/>
      <c r="H7" s="2"/>
    </row>
    <row r="8" spans="7:8" ht="15">
      <c r="G8" s="1" t="s">
        <v>14</v>
      </c>
      <c r="H8" s="2">
        <v>1.99E+30</v>
      </c>
    </row>
    <row r="9" spans="7:8" ht="15">
      <c r="G9" s="1" t="s">
        <v>1</v>
      </c>
      <c r="H9" s="2">
        <v>6.67E-11</v>
      </c>
    </row>
    <row r="10" spans="7:8" ht="15">
      <c r="G10" s="1" t="s">
        <v>15</v>
      </c>
      <c r="H10" s="2">
        <f>H8*H9</f>
        <v>1.32733E+20</v>
      </c>
    </row>
    <row r="11" spans="7:8" ht="15">
      <c r="G11" s="1"/>
      <c r="H11" s="2"/>
    </row>
    <row r="12" spans="7:8" ht="15">
      <c r="G12" s="1" t="s">
        <v>2</v>
      </c>
      <c r="H12" s="2">
        <f>365*24*60*60</f>
        <v>31536000</v>
      </c>
    </row>
    <row r="13" spans="7:8" ht="15">
      <c r="G13" s="1" t="s">
        <v>11</v>
      </c>
      <c r="H13" s="2">
        <v>29291</v>
      </c>
    </row>
    <row r="14" spans="7:8" ht="15">
      <c r="G14" s="1" t="s">
        <v>12</v>
      </c>
      <c r="H14" s="2">
        <v>30286</v>
      </c>
    </row>
    <row r="15" spans="7:8" ht="15">
      <c r="G15" s="1"/>
      <c r="H15" s="2"/>
    </row>
    <row r="16" spans="7:8" ht="15">
      <c r="G16" s="1"/>
      <c r="H16" s="2"/>
    </row>
    <row r="17" spans="7:8" ht="15">
      <c r="G17" s="1" t="s">
        <v>13</v>
      </c>
      <c r="H17" s="2">
        <v>500000</v>
      </c>
    </row>
    <row r="18" spans="1:12" s="5" customFormat="1" ht="15">
      <c r="A18" s="5" t="s">
        <v>3</v>
      </c>
      <c r="B18" s="5" t="s">
        <v>4</v>
      </c>
      <c r="C18" s="5" t="s">
        <v>6</v>
      </c>
      <c r="D18" s="5" t="s">
        <v>8</v>
      </c>
      <c r="E18" s="5" t="s">
        <v>5</v>
      </c>
      <c r="F18" s="5" t="s">
        <v>7</v>
      </c>
      <c r="K18" s="1"/>
      <c r="L18" s="6"/>
    </row>
    <row r="19" spans="1:6" ht="15">
      <c r="A19" s="4">
        <v>0</v>
      </c>
      <c r="B19" s="4">
        <f>(afelio+perielio)/2</f>
        <v>149500000000</v>
      </c>
      <c r="C19" s="4">
        <v>0</v>
      </c>
      <c r="D19" s="4">
        <f>SQRT(B19^2+C19^2)</f>
        <v>149500000000</v>
      </c>
      <c r="E19" s="4">
        <v>0</v>
      </c>
      <c r="F19" s="2">
        <f>vperielio</f>
        <v>30286</v>
      </c>
    </row>
    <row r="20" spans="1:6" ht="15">
      <c r="A20" s="4">
        <f aca="true" t="shared" si="0" ref="A20:A25">A19+h</f>
        <v>500000</v>
      </c>
      <c r="B20" s="4">
        <f>B19+h*E19-h^2*GM*B19/D19^3</f>
        <v>148015307435.0399</v>
      </c>
      <c r="C20" s="2">
        <f>C19+h*F19-h^2*GM*C19/D19^3</f>
        <v>15143000000</v>
      </c>
      <c r="D20" s="4">
        <f>SQRT(B20^2+C20^2)</f>
        <v>148787908393.42212</v>
      </c>
      <c r="E20" s="4">
        <f>(B20-B19)/h</f>
        <v>-2969.385129920227</v>
      </c>
      <c r="F20" s="4">
        <f>(C20-C19)/h</f>
        <v>30286</v>
      </c>
    </row>
    <row r="21" spans="1:6" ht="15">
      <c r="A21" s="4">
        <f t="shared" si="0"/>
        <v>1000000</v>
      </c>
      <c r="B21" s="4">
        <f aca="true" t="shared" si="1" ref="B21:B76">B20+h*E20-h^2*GM*B20/D20^3</f>
        <v>145039460400.63992</v>
      </c>
      <c r="C21" s="2">
        <f aca="true" t="shared" si="2" ref="C21:C76">C20+h*F20-h^2*GM*C20/D20^3</f>
        <v>30133444480.42553</v>
      </c>
      <c r="D21" s="4">
        <f aca="true" t="shared" si="3" ref="D21:D76">SQRT(B21^2+C21^2)</f>
        <v>148136658358.29996</v>
      </c>
      <c r="E21" s="4">
        <f aca="true" t="shared" si="4" ref="E21:E76">(B21-B20)/h</f>
        <v>-5951.694068799927</v>
      </c>
      <c r="F21" s="4">
        <f aca="true" t="shared" si="5" ref="F21:F76">(C21-C20)/h</f>
        <v>29980.888960851058</v>
      </c>
    </row>
    <row r="22" spans="1:6" ht="15">
      <c r="A22" s="4">
        <f t="shared" si="0"/>
        <v>1500000</v>
      </c>
      <c r="B22" s="4">
        <f t="shared" si="1"/>
        <v>140583082509.2989</v>
      </c>
      <c r="C22" s="2">
        <f t="shared" si="2"/>
        <v>44816293398.54025</v>
      </c>
      <c r="D22" s="4">
        <f t="shared" si="3"/>
        <v>147553730016.5617</v>
      </c>
      <c r="E22" s="4">
        <f t="shared" si="4"/>
        <v>-8912.755782682068</v>
      </c>
      <c r="F22" s="4">
        <f t="shared" si="5"/>
        <v>29365.697836229447</v>
      </c>
    </row>
    <row r="23" spans="1:6" ht="15">
      <c r="A23" s="4">
        <f t="shared" si="0"/>
        <v>2000000</v>
      </c>
      <c r="B23" s="4">
        <f t="shared" si="1"/>
        <v>134674588308.878</v>
      </c>
      <c r="C23" s="2">
        <f t="shared" si="2"/>
        <v>59036224094.953415</v>
      </c>
      <c r="D23" s="4">
        <f t="shared" si="3"/>
        <v>147045980875.2192</v>
      </c>
      <c r="E23" s="4">
        <f t="shared" si="4"/>
        <v>-11816.988400841767</v>
      </c>
      <c r="F23" s="4">
        <f t="shared" si="5"/>
        <v>28439.861392826326</v>
      </c>
    </row>
    <row r="24" spans="1:6" ht="15">
      <c r="A24" s="4">
        <f t="shared" si="0"/>
        <v>2500000</v>
      </c>
      <c r="B24" s="4">
        <f t="shared" si="1"/>
        <v>127360547991.86769</v>
      </c>
      <c r="C24" s="2">
        <f t="shared" si="2"/>
        <v>72640016761.49226</v>
      </c>
      <c r="D24" s="4">
        <f t="shared" si="3"/>
        <v>146619511729.8469</v>
      </c>
      <c r="E24" s="4">
        <f t="shared" si="4"/>
        <v>-14628.080634020629</v>
      </c>
      <c r="F24" s="4">
        <f t="shared" si="5"/>
        <v>27207.5853330777</v>
      </c>
    </row>
    <row r="25" spans="1:6" ht="15">
      <c r="A25" s="4">
        <f t="shared" si="0"/>
        <v>3000000</v>
      </c>
      <c r="B25" s="4">
        <f t="shared" si="1"/>
        <v>118705662815.34418</v>
      </c>
      <c r="C25" s="2">
        <f t="shared" si="2"/>
        <v>85479059318.16335</v>
      </c>
      <c r="D25" s="4">
        <f t="shared" si="3"/>
        <v>146279540491.3082</v>
      </c>
      <c r="E25" s="4">
        <f t="shared" si="4"/>
        <v>-17309.770353047028</v>
      </c>
      <c r="F25" s="4">
        <f t="shared" si="5"/>
        <v>25678.085113342164</v>
      </c>
    </row>
    <row r="26" spans="1:6" ht="15">
      <c r="A26" s="4">
        <f aca="true" t="shared" si="6" ref="A26:A86">A25+h</f>
        <v>3500000</v>
      </c>
      <c r="B26" s="4">
        <f t="shared" si="1"/>
        <v>108792317123.11604</v>
      </c>
      <c r="C26" s="2">
        <f t="shared" si="2"/>
        <v>97411893876.66321</v>
      </c>
      <c r="D26" s="4">
        <f t="shared" si="3"/>
        <v>146030289096.6629</v>
      </c>
      <c r="E26" s="4">
        <f t="shared" si="4"/>
        <v>-19826.69138445627</v>
      </c>
      <c r="F26" s="4">
        <f t="shared" si="5"/>
        <v>23865.669116999725</v>
      </c>
    </row>
    <row r="27" spans="1:6" ht="15">
      <c r="A27" s="4">
        <f t="shared" si="6"/>
        <v>4000000</v>
      </c>
      <c r="B27" s="4">
        <f t="shared" si="1"/>
        <v>97719691518.13222</v>
      </c>
      <c r="C27" s="2">
        <f t="shared" si="2"/>
        <v>108306717159.90997</v>
      </c>
      <c r="D27" s="4">
        <f t="shared" si="3"/>
        <v>145874888491.3221</v>
      </c>
      <c r="E27" s="4">
        <f t="shared" si="4"/>
        <v>-22145.25120996765</v>
      </c>
      <c r="F27" s="4">
        <f t="shared" si="5"/>
        <v>21789.64656649353</v>
      </c>
    </row>
    <row r="28" spans="1:6" ht="15">
      <c r="A28" s="4">
        <f t="shared" si="6"/>
        <v>4500000</v>
      </c>
      <c r="B28" s="4">
        <f t="shared" si="1"/>
        <v>85602443366.7711</v>
      </c>
      <c r="C28" s="2">
        <f t="shared" si="2"/>
        <v>118043742696.23735</v>
      </c>
      <c r="D28" s="4">
        <f t="shared" si="3"/>
        <v>145815306124.20886</v>
      </c>
      <c r="E28" s="4">
        <f t="shared" si="4"/>
        <v>-24234.49630272223</v>
      </c>
      <c r="F28" s="4">
        <f t="shared" si="5"/>
        <v>19474.051072654755</v>
      </c>
    </row>
    <row r="29" spans="1:6" ht="15">
      <c r="A29" s="4">
        <f t="shared" si="6"/>
        <v>5000000</v>
      </c>
      <c r="B29" s="4">
        <f t="shared" si="1"/>
        <v>72568983716.31915</v>
      </c>
      <c r="C29" s="2">
        <f t="shared" si="2"/>
        <v>126517334267.36093</v>
      </c>
      <c r="D29" s="4">
        <f t="shared" si="3"/>
        <v>145852299494.17505</v>
      </c>
      <c r="E29" s="4">
        <f t="shared" si="4"/>
        <v>-26066.9193009039</v>
      </c>
      <c r="F29" s="4">
        <f t="shared" si="5"/>
        <v>16947.183142247162</v>
      </c>
    </row>
    <row r="30" spans="1:6" ht="15">
      <c r="A30" s="4">
        <f t="shared" si="6"/>
        <v>5500000</v>
      </c>
      <c r="B30" s="4">
        <f t="shared" si="1"/>
        <v>58759401843.783066</v>
      </c>
      <c r="C30" s="2">
        <f t="shared" si="2"/>
        <v>133637828281.16452</v>
      </c>
      <c r="D30" s="4">
        <f t="shared" si="3"/>
        <v>145985398080.57925</v>
      </c>
      <c r="E30" s="4">
        <f t="shared" si="4"/>
        <v>-27619.163745072176</v>
      </c>
      <c r="F30" s="4">
        <f t="shared" si="5"/>
        <v>14240.988027607178</v>
      </c>
    </row>
    <row r="31" spans="1:6" ht="15">
      <c r="A31" s="4">
        <f t="shared" si="6"/>
        <v>6000000</v>
      </c>
      <c r="B31" s="4">
        <f t="shared" si="1"/>
        <v>44323107943.38234</v>
      </c>
      <c r="C31" s="2">
        <f t="shared" si="2"/>
        <v>139332977044.10632</v>
      </c>
      <c r="D31" s="4">
        <f t="shared" si="3"/>
        <v>146212914579.16495</v>
      </c>
      <c r="E31" s="4">
        <f t="shared" si="4"/>
        <v>-28872.58780080145</v>
      </c>
      <c r="F31" s="4">
        <f t="shared" si="5"/>
        <v>11390.297525883607</v>
      </c>
    </row>
    <row r="32" spans="1:6" ht="15">
      <c r="A32" s="4">
        <f t="shared" si="6"/>
        <v>6500000</v>
      </c>
      <c r="B32" s="4">
        <f t="shared" si="1"/>
        <v>29416279055.65553</v>
      </c>
      <c r="C32" s="2">
        <f t="shared" si="2"/>
        <v>143548964177.15292</v>
      </c>
      <c r="D32" s="4">
        <f t="shared" si="3"/>
        <v>146531984869.56265</v>
      </c>
      <c r="E32" s="4">
        <f t="shared" si="4"/>
        <v>-29813.65777545362</v>
      </c>
      <c r="F32" s="4">
        <f t="shared" si="5"/>
        <v>8431.9742660932</v>
      </c>
    </row>
    <row r="33" spans="1:6" ht="15">
      <c r="A33" s="4">
        <f t="shared" si="6"/>
        <v>7000000</v>
      </c>
      <c r="B33" s="4">
        <f t="shared" si="1"/>
        <v>14199201905.090593</v>
      </c>
      <c r="C33" s="2">
        <f t="shared" si="2"/>
        <v>146250965918.50833</v>
      </c>
      <c r="D33" s="4">
        <f t="shared" si="3"/>
        <v>146938634697.74792</v>
      </c>
      <c r="E33" s="4">
        <f t="shared" si="4"/>
        <v>-30434.15430112987</v>
      </c>
      <c r="F33" s="4">
        <f t="shared" si="5"/>
        <v>5404.003482710816</v>
      </c>
    </row>
    <row r="34" spans="1:6" ht="15">
      <c r="A34" s="4">
        <f t="shared" si="6"/>
        <v>7500000</v>
      </c>
      <c r="B34" s="4">
        <f t="shared" si="1"/>
        <v>-1166391795.7803848</v>
      </c>
      <c r="C34" s="2">
        <f t="shared" si="2"/>
        <v>147423255702.64758</v>
      </c>
      <c r="D34" s="4">
        <f t="shared" si="3"/>
        <v>147427869793.2975</v>
      </c>
      <c r="E34" s="4">
        <f t="shared" si="4"/>
        <v>-30731.187401741954</v>
      </c>
      <c r="F34" s="4">
        <f t="shared" si="5"/>
        <v>2344.5795682785033</v>
      </c>
    </row>
    <row r="35" spans="1:6" ht="15">
      <c r="A35" s="4">
        <f t="shared" si="6"/>
        <v>8000000</v>
      </c>
      <c r="B35" s="4">
        <f t="shared" si="1"/>
        <v>-16519906674.019688</v>
      </c>
      <c r="C35" s="2">
        <f t="shared" si="2"/>
        <v>147068872062.0782</v>
      </c>
      <c r="D35" s="4">
        <f t="shared" si="3"/>
        <v>147993785160.4933</v>
      </c>
      <c r="E35" s="4">
        <f t="shared" si="4"/>
        <v>-30707.02975647861</v>
      </c>
      <c r="F35" s="4">
        <f t="shared" si="5"/>
        <v>-708.7672811387939</v>
      </c>
    </row>
    <row r="36" spans="1:6" ht="15">
      <c r="A36" s="4">
        <f t="shared" si="6"/>
        <v>8500000</v>
      </c>
      <c r="B36" s="4">
        <f t="shared" si="1"/>
        <v>-31704301122.183895</v>
      </c>
      <c r="C36" s="2">
        <f t="shared" si="2"/>
        <v>145208889668.1627</v>
      </c>
      <c r="D36" s="4">
        <f t="shared" si="3"/>
        <v>148629688650.3728</v>
      </c>
      <c r="E36" s="4">
        <f t="shared" si="4"/>
        <v>-30368.788896328413</v>
      </c>
      <c r="F36" s="4">
        <f t="shared" si="5"/>
        <v>-3719.964787830994</v>
      </c>
    </row>
    <row r="37" spans="1:6" ht="15">
      <c r="A37" s="4">
        <f t="shared" si="6"/>
        <v>9000000</v>
      </c>
      <c r="B37" s="4">
        <f t="shared" si="1"/>
        <v>-46568274992.641525</v>
      </c>
      <c r="C37" s="2">
        <f t="shared" si="2"/>
        <v>141881348783.1677</v>
      </c>
      <c r="D37" s="4">
        <f t="shared" si="3"/>
        <v>149328233661.0233</v>
      </c>
      <c r="E37" s="4">
        <f t="shared" si="4"/>
        <v>-29727.94774091526</v>
      </c>
      <c r="F37" s="4">
        <f t="shared" si="5"/>
        <v>-6655.08176998999</v>
      </c>
    </row>
    <row r="38" spans="1:6" ht="15">
      <c r="A38" s="4">
        <f t="shared" si="6"/>
        <v>9500000</v>
      </c>
      <c r="B38" s="4">
        <f t="shared" si="1"/>
        <v>-60968179085.850296</v>
      </c>
      <c r="C38" s="2">
        <f t="shared" si="2"/>
        <v>137139908716.03688</v>
      </c>
      <c r="D38" s="4">
        <f t="shared" si="3"/>
        <v>150081555907.73718</v>
      </c>
      <c r="E38" s="4">
        <f t="shared" si="4"/>
        <v>-28799.80818641754</v>
      </c>
      <c r="F38" s="4">
        <f t="shared" si="5"/>
        <v>-9482.880134261628</v>
      </c>
    </row>
    <row r="39" spans="1:6" ht="15">
      <c r="A39" s="4">
        <f t="shared" si="6"/>
        <v>10000000</v>
      </c>
      <c r="B39" s="4">
        <f t="shared" si="1"/>
        <v>-74769616227.28152</v>
      </c>
      <c r="C39" s="2">
        <f t="shared" si="2"/>
        <v>131052295868.82735</v>
      </c>
      <c r="D39" s="4">
        <f t="shared" si="3"/>
        <v>150881409601.26804</v>
      </c>
      <c r="E39" s="4">
        <f t="shared" si="4"/>
        <v>-27602.874282862456</v>
      </c>
      <c r="F39" s="4">
        <f t="shared" si="5"/>
        <v>-12175.225694419067</v>
      </c>
    </row>
    <row r="40" spans="1:6" ht="15">
      <c r="A40" s="4">
        <f t="shared" si="6"/>
        <v>10500000</v>
      </c>
      <c r="B40" s="4">
        <f t="shared" si="1"/>
        <v>-87848721340.05557</v>
      </c>
      <c r="C40" s="2">
        <f t="shared" si="2"/>
        <v>123698616997.58798</v>
      </c>
      <c r="D40" s="4">
        <f t="shared" si="3"/>
        <v>151719298997.18988</v>
      </c>
      <c r="E40" s="4">
        <f t="shared" si="4"/>
        <v>-26158.210225548097</v>
      </c>
      <c r="F40" s="4">
        <f t="shared" si="5"/>
        <v>-14707.357742478729</v>
      </c>
    </row>
    <row r="41" spans="1:6" ht="15">
      <c r="A41" s="4">
        <f t="shared" si="6"/>
        <v>11000000</v>
      </c>
      <c r="B41" s="4">
        <f t="shared" si="1"/>
        <v>-100093123631.68758</v>
      </c>
      <c r="C41" s="2">
        <f t="shared" si="2"/>
        <v>115169604177.21147</v>
      </c>
      <c r="D41" s="4">
        <f t="shared" si="3"/>
        <v>152586602048.4232</v>
      </c>
      <c r="E41" s="4">
        <f t="shared" si="4"/>
        <v>-24488.80458326401</v>
      </c>
      <c r="F41" s="4">
        <f t="shared" si="5"/>
        <v>-17058.02564075302</v>
      </c>
    </row>
    <row r="42" spans="1:6" ht="15">
      <c r="A42" s="4">
        <f t="shared" si="6"/>
        <v>11500000</v>
      </c>
      <c r="B42" s="4">
        <f t="shared" si="1"/>
        <v>-111402606987.35071</v>
      </c>
      <c r="C42" s="2">
        <f t="shared" si="2"/>
        <v>105564850687.68047</v>
      </c>
      <c r="D42" s="4">
        <f t="shared" si="3"/>
        <v>153474683724.3537</v>
      </c>
      <c r="E42" s="4">
        <f t="shared" si="4"/>
        <v>-22618.966711326262</v>
      </c>
      <c r="F42" s="4">
        <f t="shared" si="5"/>
        <v>-19209.50697906201</v>
      </c>
    </row>
    <row r="43" spans="1:6" ht="15">
      <c r="A43" s="4">
        <f t="shared" si="6"/>
        <v>12000000</v>
      </c>
      <c r="B43" s="4">
        <f t="shared" si="1"/>
        <v>-121689494478.93956</v>
      </c>
      <c r="C43" s="2">
        <f t="shared" si="2"/>
        <v>94991087741.15266</v>
      </c>
      <c r="D43" s="4">
        <f t="shared" si="3"/>
        <v>154374997382.3068</v>
      </c>
      <c r="E43" s="4">
        <f t="shared" si="4"/>
        <v>-20573.774983177704</v>
      </c>
      <c r="F43" s="4">
        <f t="shared" si="5"/>
        <v>-21147.525893055605</v>
      </c>
    </row>
    <row r="44" spans="1:6" ht="15">
      <c r="A44" s="4">
        <f t="shared" si="6"/>
        <v>12500000</v>
      </c>
      <c r="B44" s="4">
        <f t="shared" si="1"/>
        <v>-130878789507.2571</v>
      </c>
      <c r="C44" s="2">
        <f t="shared" si="2"/>
        <v>83560541697.37338</v>
      </c>
      <c r="D44" s="4">
        <f t="shared" si="3"/>
        <v>155279173335.13657</v>
      </c>
      <c r="E44" s="4">
        <f t="shared" si="4"/>
        <v>-18378.590056635072</v>
      </c>
      <c r="F44" s="4">
        <f t="shared" si="5"/>
        <v>-22861.09208755856</v>
      </c>
    </row>
    <row r="45" spans="1:6" ht="15">
      <c r="A45" s="4">
        <f t="shared" si="6"/>
        <v>13000000</v>
      </c>
      <c r="B45" s="4">
        <f t="shared" si="1"/>
        <v>-138908109727.12195</v>
      </c>
      <c r="C45" s="2">
        <f t="shared" si="2"/>
        <v>71389401064.39798</v>
      </c>
      <c r="D45" s="4">
        <f t="shared" si="3"/>
        <v>156179094415.01962</v>
      </c>
      <c r="E45" s="4">
        <f t="shared" si="4"/>
        <v>-16058.640439729706</v>
      </c>
      <c r="F45" s="4">
        <f t="shared" si="5"/>
        <v>-24342.281265950805</v>
      </c>
    </row>
    <row r="46" spans="1:6" ht="15">
      <c r="A46" s="4">
        <f t="shared" si="6"/>
        <v>13500000</v>
      </c>
      <c r="B46" s="4">
        <f t="shared" si="1"/>
        <v>-145727450984.2228</v>
      </c>
      <c r="C46" s="2">
        <f t="shared" si="2"/>
        <v>58596412840.07653</v>
      </c>
      <c r="D46" s="4">
        <f t="shared" si="3"/>
        <v>157066958868.13287</v>
      </c>
      <c r="E46" s="4">
        <f t="shared" si="4"/>
        <v>-13638.68251420172</v>
      </c>
      <c r="F46" s="4">
        <f t="shared" si="5"/>
        <v>-25585.976448642898</v>
      </c>
    </row>
    <row r="47" spans="1:6" ht="15">
      <c r="A47" s="4">
        <f t="shared" si="6"/>
        <v>14000000</v>
      </c>
      <c r="B47" s="4">
        <f t="shared" si="1"/>
        <v>-151298817537.39557</v>
      </c>
      <c r="C47" s="2">
        <f t="shared" si="2"/>
        <v>45301619084.4605</v>
      </c>
      <c r="D47" s="4">
        <f t="shared" si="3"/>
        <v>157935331322.30948</v>
      </c>
      <c r="E47" s="4">
        <f t="shared" si="4"/>
        <v>-11142.73310634552</v>
      </c>
      <c r="F47" s="4">
        <f t="shared" si="5"/>
        <v>-26589.587511232057</v>
      </c>
    </row>
    <row r="48" spans="1:6" ht="15">
      <c r="A48" s="4">
        <f t="shared" si="6"/>
        <v>14500000</v>
      </c>
      <c r="B48" s="4">
        <f t="shared" si="1"/>
        <v>-155595752390.90604</v>
      </c>
      <c r="C48" s="2">
        <f t="shared" si="2"/>
        <v>31625237287.728466</v>
      </c>
      <c r="D48" s="4">
        <f t="shared" si="3"/>
        <v>158777182855.71536</v>
      </c>
      <c r="E48" s="4">
        <f t="shared" si="4"/>
        <v>-8593.869707020935</v>
      </c>
      <c r="F48" s="4">
        <f t="shared" si="5"/>
        <v>-27352.763593464075</v>
      </c>
    </row>
    <row r="49" spans="1:6" ht="15">
      <c r="A49" s="4">
        <f t="shared" si="6"/>
        <v>15000000</v>
      </c>
      <c r="B49" s="4">
        <f t="shared" si="1"/>
        <v>-158602798123.982</v>
      </c>
      <c r="C49" s="2">
        <f t="shared" si="2"/>
        <v>17686682206.174904</v>
      </c>
      <c r="D49" s="4">
        <f t="shared" si="3"/>
        <v>159585921372.21506</v>
      </c>
      <c r="E49" s="4">
        <f t="shared" si="4"/>
        <v>-6014.091466151916</v>
      </c>
      <c r="F49" s="4">
        <f t="shared" si="5"/>
        <v>-27877.110163107125</v>
      </c>
    </row>
    <row r="50" spans="1:6" ht="15">
      <c r="A50" s="4">
        <f t="shared" si="6"/>
        <v>15500000</v>
      </c>
      <c r="B50" s="4">
        <f t="shared" si="1"/>
        <v>-160314914615.80496</v>
      </c>
      <c r="C50" s="2">
        <f t="shared" si="2"/>
        <v>3603722345.8883634</v>
      </c>
      <c r="D50" s="4">
        <f t="shared" si="3"/>
        <v>160355413575.65414</v>
      </c>
      <c r="E50" s="4">
        <f t="shared" si="4"/>
        <v>-3424.232983645935</v>
      </c>
      <c r="F50" s="4">
        <f t="shared" si="5"/>
        <v>-28165.91972057308</v>
      </c>
    </row>
    <row r="51" spans="1:6" ht="15">
      <c r="A51" s="4">
        <f t="shared" si="6"/>
        <v>16000000</v>
      </c>
      <c r="B51" s="4">
        <f t="shared" si="1"/>
        <v>-160736875874.3502</v>
      </c>
      <c r="C51" s="2">
        <f t="shared" si="2"/>
        <v>-10508238941.089949</v>
      </c>
      <c r="D51" s="4">
        <f t="shared" si="3"/>
        <v>161079999849.42047</v>
      </c>
      <c r="E51" s="4">
        <f t="shared" si="4"/>
        <v>-843.9225170904541</v>
      </c>
      <c r="F51" s="4">
        <f t="shared" si="5"/>
        <v>-28223.922573956625</v>
      </c>
    </row>
    <row r="52" spans="1:6" ht="15">
      <c r="A52" s="4">
        <f t="shared" si="6"/>
        <v>16500000</v>
      </c>
      <c r="B52" s="4">
        <f t="shared" si="1"/>
        <v>-159882664049.42538</v>
      </c>
      <c r="C52" s="2">
        <f t="shared" si="2"/>
        <v>-24536769891.262573</v>
      </c>
      <c r="D52" s="4">
        <f t="shared" si="3"/>
        <v>161754503307.44485</v>
      </c>
      <c r="E52" s="4">
        <f t="shared" si="4"/>
        <v>1708.4236498496093</v>
      </c>
      <c r="F52" s="4">
        <f t="shared" si="5"/>
        <v>-28057.06190034525</v>
      </c>
    </row>
    <row r="53" spans="1:6" ht="15">
      <c r="A53" s="4">
        <f t="shared" si="6"/>
        <v>17000000</v>
      </c>
      <c r="B53" s="4">
        <f t="shared" si="1"/>
        <v>-157774874824.80698</v>
      </c>
      <c r="C53" s="2">
        <f t="shared" si="2"/>
        <v>-38372917631.03497</v>
      </c>
      <c r="D53" s="4">
        <f t="shared" si="3"/>
        <v>162374234204.51196</v>
      </c>
      <c r="E53" s="4">
        <f t="shared" si="4"/>
        <v>4215.578449236817</v>
      </c>
      <c r="F53" s="4">
        <f t="shared" si="5"/>
        <v>-27672.2954795448</v>
      </c>
    </row>
    <row r="54" spans="1:6" ht="15">
      <c r="A54" s="4">
        <f t="shared" si="6"/>
        <v>17500000</v>
      </c>
      <c r="B54" s="4">
        <f t="shared" si="1"/>
        <v>-154444144852.35126</v>
      </c>
      <c r="C54" s="2">
        <f t="shared" si="2"/>
        <v>-51911630150.93155</v>
      </c>
      <c r="D54" s="4">
        <f t="shared" si="3"/>
        <v>162934990791.11633</v>
      </c>
      <c r="E54" s="4">
        <f t="shared" si="4"/>
        <v>6661.459944911438</v>
      </c>
      <c r="F54" s="4">
        <f t="shared" si="5"/>
        <v>-27077.42503979315</v>
      </c>
    </row>
    <row r="55" spans="1:6" ht="15">
      <c r="A55" s="4">
        <f t="shared" si="6"/>
        <v>18000000</v>
      </c>
      <c r="B55" s="4">
        <f t="shared" si="1"/>
        <v>-149928608767.167</v>
      </c>
      <c r="C55" s="2">
        <f t="shared" si="2"/>
        <v>-65052106682.126015</v>
      </c>
      <c r="D55" s="4">
        <f t="shared" si="3"/>
        <v>163433057582.12115</v>
      </c>
      <c r="E55" s="4">
        <f t="shared" si="4"/>
        <v>9031.07217036853</v>
      </c>
      <c r="F55" s="4">
        <f t="shared" si="5"/>
        <v>-26280.95306238893</v>
      </c>
    </row>
    <row r="56" spans="1:6" ht="15">
      <c r="A56" s="4">
        <f t="shared" si="6"/>
        <v>18500000</v>
      </c>
      <c r="B56" s="4">
        <f t="shared" si="1"/>
        <v>-144273390619.9847</v>
      </c>
      <c r="C56" s="2">
        <f t="shared" si="2"/>
        <v>-77698089736.12204</v>
      </c>
      <c r="D56" s="4">
        <f t="shared" si="3"/>
        <v>163865201887.494</v>
      </c>
      <c r="E56" s="4">
        <f t="shared" si="4"/>
        <v>11310.436294364563</v>
      </c>
      <c r="F56" s="4">
        <f t="shared" si="5"/>
        <v>-25291.96610799205</v>
      </c>
    </row>
    <row r="57" spans="1:6" ht="15">
      <c r="A57" s="4">
        <f t="shared" si="6"/>
        <v>19000000</v>
      </c>
      <c r="B57" s="4">
        <f t="shared" si="1"/>
        <v>-137530132263.64246</v>
      </c>
      <c r="C57" s="2">
        <f t="shared" si="2"/>
        <v>-89758111335.65628</v>
      </c>
      <c r="D57" s="4">
        <f t="shared" si="3"/>
        <v>164228669333.33856</v>
      </c>
      <c r="E57" s="4">
        <f t="shared" si="4"/>
        <v>13486.51671268451</v>
      </c>
      <c r="F57" s="4">
        <f t="shared" si="5"/>
        <v>-24120.04319906848</v>
      </c>
    </row>
    <row r="58" spans="1:6" ht="15">
      <c r="A58" s="4">
        <f t="shared" si="6"/>
        <v>19500000</v>
      </c>
      <c r="B58" s="4">
        <f t="shared" si="1"/>
        <v>-129756559298.76988</v>
      </c>
      <c r="C58" s="2">
        <f t="shared" si="2"/>
        <v>-101145705069.23067</v>
      </c>
      <c r="D58" s="4">
        <f t="shared" si="3"/>
        <v>164521178986.19308</v>
      </c>
      <c r="E58" s="4">
        <f t="shared" si="4"/>
        <v>15547.145929745147</v>
      </c>
      <c r="F58" s="4">
        <f t="shared" si="5"/>
        <v>-22775.187467148775</v>
      </c>
    </row>
    <row r="59" spans="1:6" ht="15">
      <c r="A59" s="4">
        <f t="shared" si="6"/>
        <v>20000000</v>
      </c>
      <c r="B59" s="4">
        <f t="shared" si="1"/>
        <v>-121016083571.96315</v>
      </c>
      <c r="C59" s="2">
        <f t="shared" si="2"/>
        <v>-111779594619.2344</v>
      </c>
      <c r="D59" s="4">
        <f t="shared" si="3"/>
        <v>164740918585.3252</v>
      </c>
      <c r="E59" s="4">
        <f t="shared" si="4"/>
        <v>17480.951453613463</v>
      </c>
      <c r="F59" s="4">
        <f t="shared" si="5"/>
        <v>-21267.779100007476</v>
      </c>
    </row>
    <row r="60" spans="1:6" ht="15">
      <c r="A60" s="4">
        <f t="shared" si="6"/>
        <v>20500000</v>
      </c>
      <c r="B60" s="4">
        <f t="shared" si="1"/>
        <v>-111377439875.93205</v>
      </c>
      <c r="C60" s="2">
        <f t="shared" si="2"/>
        <v>-121583868398.04044</v>
      </c>
      <c r="D60" s="4">
        <f t="shared" si="3"/>
        <v>164886540287.4015</v>
      </c>
      <c r="E60" s="4">
        <f t="shared" si="4"/>
        <v>19277.287392062193</v>
      </c>
      <c r="F60" s="4">
        <f t="shared" si="5"/>
        <v>-19608.54755761206</v>
      </c>
    </row>
    <row r="61" spans="1:6" ht="15">
      <c r="A61" s="4">
        <f t="shared" si="6"/>
        <v>21000000</v>
      </c>
      <c r="B61" s="4">
        <f t="shared" si="1"/>
        <v>-100914353372.93854</v>
      </c>
      <c r="C61" s="2">
        <f t="shared" si="2"/>
        <v>-130488148912.00674</v>
      </c>
      <c r="D61" s="4">
        <f t="shared" si="3"/>
        <v>164957157235.3269</v>
      </c>
      <c r="E61" s="4">
        <f t="shared" si="4"/>
        <v>20926.17300598703</v>
      </c>
      <c r="F61" s="4">
        <f t="shared" si="5"/>
        <v>-17808.561027932617</v>
      </c>
    </row>
    <row r="62" spans="1:6" ht="15">
      <c r="A62" s="4">
        <f t="shared" si="6"/>
        <v>21500000</v>
      </c>
      <c r="B62" s="4">
        <f t="shared" si="1"/>
        <v>-89705233300.83653</v>
      </c>
      <c r="C62" s="2">
        <f t="shared" si="2"/>
        <v>-138427764477.87173</v>
      </c>
      <c r="D62" s="4">
        <f t="shared" si="3"/>
        <v>164952341177.3796</v>
      </c>
      <c r="E62" s="4">
        <f t="shared" si="4"/>
        <v>22418.24014420401</v>
      </c>
      <c r="F62" s="4">
        <f t="shared" si="5"/>
        <v>-15879.231131729981</v>
      </c>
    </row>
    <row r="63" spans="1:6" ht="15">
      <c r="A63" s="4">
        <f t="shared" si="6"/>
        <v>22000000</v>
      </c>
      <c r="B63" s="4">
        <f t="shared" si="1"/>
        <v>-77832887680.5718</v>
      </c>
      <c r="C63" s="2">
        <f t="shared" si="2"/>
        <v>-145343929943.90936</v>
      </c>
      <c r="D63" s="4">
        <f t="shared" si="3"/>
        <v>164872121282.6369</v>
      </c>
      <c r="E63" s="4">
        <f t="shared" si="4"/>
        <v>23744.69124052948</v>
      </c>
      <c r="F63" s="4">
        <f t="shared" si="5"/>
        <v>-13832.330932075256</v>
      </c>
    </row>
    <row r="64" spans="1:6" ht="15">
      <c r="A64" s="4">
        <f t="shared" si="6"/>
        <v>22500000</v>
      </c>
      <c r="B64" s="4">
        <f t="shared" si="1"/>
        <v>-65384252986.796646</v>
      </c>
      <c r="C64" s="2">
        <f t="shared" si="2"/>
        <v>-151183942112.494</v>
      </c>
      <c r="D64" s="4">
        <f t="shared" si="3"/>
        <v>164716984222.37872</v>
      </c>
      <c r="E64" s="4">
        <f t="shared" si="4"/>
        <v>24897.269387550292</v>
      </c>
      <c r="F64" s="4">
        <f t="shared" si="5"/>
        <v>-11680.02433716925</v>
      </c>
    </row>
    <row r="65" spans="1:6" ht="15">
      <c r="A65" s="4">
        <f t="shared" si="6"/>
        <v>23000000</v>
      </c>
      <c r="B65" s="4">
        <f t="shared" si="1"/>
        <v>-52450132038.25674</v>
      </c>
      <c r="C65" s="2">
        <f t="shared" si="2"/>
        <v>-155901394605.25592</v>
      </c>
      <c r="D65" s="4">
        <f t="shared" si="3"/>
        <v>164487875512.7389</v>
      </c>
      <c r="E65" s="4">
        <f t="shared" si="4"/>
        <v>25868.241897079817</v>
      </c>
      <c r="F65" s="4">
        <f t="shared" si="5"/>
        <v>-9434.904985523865</v>
      </c>
    </row>
    <row r="66" spans="1:6" ht="15">
      <c r="A66" s="4">
        <f t="shared" si="6"/>
        <v>23500000</v>
      </c>
      <c r="B66" s="4">
        <f t="shared" si="1"/>
        <v>-39124932688.871765</v>
      </c>
      <c r="C66" s="2">
        <f t="shared" si="2"/>
        <v>-159456415932.97772</v>
      </c>
      <c r="D66" s="4">
        <f t="shared" si="3"/>
        <v>164186202039.32953</v>
      </c>
      <c r="E66" s="4">
        <f t="shared" si="4"/>
        <v>26650.398698769943</v>
      </c>
      <c r="F66" s="4">
        <f t="shared" si="5"/>
        <v>-7110.0426554436035</v>
      </c>
    </row>
    <row r="67" spans="1:6" ht="15">
      <c r="A67" s="4">
        <f t="shared" si="6"/>
        <v>24000000</v>
      </c>
      <c r="B67" s="4">
        <f t="shared" si="1"/>
        <v>-25506399239.974625</v>
      </c>
      <c r="C67" s="2">
        <f t="shared" si="2"/>
        <v>-161815933499.68112</v>
      </c>
      <c r="D67" s="4">
        <f t="shared" si="3"/>
        <v>163813835607.8698</v>
      </c>
      <c r="E67" s="4">
        <f t="shared" si="4"/>
        <v>27237.06689779428</v>
      </c>
      <c r="F67" s="4">
        <f t="shared" si="5"/>
        <v>-4719.035133406799</v>
      </c>
    </row>
    <row r="68" spans="1:6" ht="15">
      <c r="A68" s="4">
        <f t="shared" si="6"/>
        <v>24500000</v>
      </c>
      <c r="B68" s="4">
        <f t="shared" si="1"/>
        <v>-11695327844.995804</v>
      </c>
      <c r="C68" s="2">
        <f t="shared" si="2"/>
        <v>-162953965148.8235</v>
      </c>
      <c r="D68" s="4">
        <f t="shared" si="3"/>
        <v>163373117284.10498</v>
      </c>
      <c r="E68" s="4">
        <f t="shared" si="4"/>
        <v>27622.14278995764</v>
      </c>
      <c r="F68" s="4">
        <f t="shared" si="5"/>
        <v>-2276.063298284729</v>
      </c>
    </row>
    <row r="69" spans="1:6" ht="15">
      <c r="A69" s="4">
        <f t="shared" si="6"/>
        <v>25000000</v>
      </c>
      <c r="B69" s="4">
        <f t="shared" si="1"/>
        <v>2204743452.7395263</v>
      </c>
      <c r="C69" s="2">
        <f t="shared" si="2"/>
        <v>-162851938610.26498</v>
      </c>
      <c r="D69" s="4">
        <f t="shared" si="3"/>
        <v>162866862199.8162</v>
      </c>
      <c r="E69" s="4">
        <f t="shared" si="4"/>
        <v>27800.14259547066</v>
      </c>
      <c r="F69" s="4">
        <f t="shared" si="5"/>
        <v>204.0530771170044</v>
      </c>
    </row>
    <row r="70" spans="1:6" ht="15">
      <c r="A70" s="4">
        <f t="shared" si="6"/>
        <v>25500000</v>
      </c>
      <c r="B70" s="4">
        <f t="shared" si="1"/>
        <v>16087880000.362177</v>
      </c>
      <c r="C70" s="2">
        <f t="shared" si="2"/>
        <v>-161499037788.66748</v>
      </c>
      <c r="D70" s="4">
        <f t="shared" si="3"/>
        <v>162298364408.1834</v>
      </c>
      <c r="E70" s="4">
        <f t="shared" si="4"/>
        <v>27766.273095245302</v>
      </c>
      <c r="F70" s="4">
        <f t="shared" si="5"/>
        <v>2705.8016431950073</v>
      </c>
    </row>
    <row r="71" spans="1:6" ht="15">
      <c r="A71" s="4">
        <f t="shared" si="6"/>
        <v>26000000</v>
      </c>
      <c r="B71" s="4">
        <f t="shared" si="1"/>
        <v>29846141603.63354</v>
      </c>
      <c r="C71" s="2">
        <f t="shared" si="2"/>
        <v>-158892573206.26422</v>
      </c>
      <c r="D71" s="4">
        <f t="shared" si="3"/>
        <v>161671401270.3922</v>
      </c>
      <c r="E71" s="4">
        <f t="shared" si="4"/>
        <v>27516.52320654273</v>
      </c>
      <c r="F71" s="4">
        <f t="shared" si="5"/>
        <v>5212.929164806518</v>
      </c>
    </row>
    <row r="72" spans="1:6" ht="15">
      <c r="A72" s="4">
        <f t="shared" si="6"/>
        <v>26500000</v>
      </c>
      <c r="B72" s="4">
        <f t="shared" si="1"/>
        <v>43370030246.05127</v>
      </c>
      <c r="C72" s="2">
        <f t="shared" si="2"/>
        <v>-155038372037.51868</v>
      </c>
      <c r="D72" s="4">
        <f t="shared" si="3"/>
        <v>160990236746.16873</v>
      </c>
      <c r="E72" s="4">
        <f t="shared" si="4"/>
        <v>27047.777284835458</v>
      </c>
      <c r="F72" s="4">
        <f t="shared" si="5"/>
        <v>7708.4023374910885</v>
      </c>
    </row>
    <row r="73" spans="1:6" ht="15">
      <c r="A73" s="4">
        <f t="shared" si="6"/>
        <v>27000000</v>
      </c>
      <c r="B73" s="4">
        <f t="shared" si="1"/>
        <v>56549005520.455154</v>
      </c>
      <c r="C73" s="2">
        <f t="shared" si="2"/>
        <v>-149951181019.1589</v>
      </c>
      <c r="D73" s="4">
        <f t="shared" si="3"/>
        <v>160259622844.91074</v>
      </c>
      <c r="E73" s="4">
        <f t="shared" si="4"/>
        <v>26357.95054880777</v>
      </c>
      <c r="F73" s="4">
        <f t="shared" si="5"/>
        <v>10174.382036719544</v>
      </c>
    </row>
    <row r="74" spans="1:6" ht="15">
      <c r="A74" s="4">
        <f t="shared" si="6"/>
        <v>27500000</v>
      </c>
      <c r="B74" s="4">
        <f t="shared" si="1"/>
        <v>69272078748.32439</v>
      </c>
      <c r="C74" s="2">
        <f t="shared" si="2"/>
        <v>-143655073067.9948</v>
      </c>
      <c r="D74" s="4">
        <f t="shared" si="3"/>
        <v>159484798373.65372</v>
      </c>
      <c r="E74" s="4">
        <f t="shared" si="4"/>
        <v>25446.146455738464</v>
      </c>
      <c r="F74" s="4">
        <f t="shared" si="5"/>
        <v>12592.215902328186</v>
      </c>
    </row>
    <row r="75" spans="1:6" ht="15">
      <c r="A75" s="4">
        <f t="shared" si="6"/>
        <v>28000000</v>
      </c>
      <c r="B75" s="4">
        <f t="shared" si="1"/>
        <v>81428496280.63828</v>
      </c>
      <c r="C75" s="2">
        <f t="shared" si="2"/>
        <v>-136183845691.80022</v>
      </c>
      <c r="D75" s="4">
        <f t="shared" si="3"/>
        <v>158671483997.38995</v>
      </c>
      <c r="E75" s="4">
        <f t="shared" si="4"/>
        <v>24312.835064627776</v>
      </c>
      <c r="F75" s="4">
        <f t="shared" si="5"/>
        <v>14942.45475238919</v>
      </c>
    </row>
    <row r="76" spans="1:6" ht="15">
      <c r="A76" s="4">
        <f t="shared" si="6"/>
        <v>28500000</v>
      </c>
      <c r="B76" s="4">
        <f t="shared" si="1"/>
        <v>92908521469.0196</v>
      </c>
      <c r="C76" s="2">
        <f t="shared" si="2"/>
        <v>-127581396264.35022</v>
      </c>
      <c r="D76" s="4">
        <f t="shared" si="3"/>
        <v>157825872512.46365</v>
      </c>
      <c r="E76" s="4">
        <f t="shared" si="4"/>
        <v>22960.050376762665</v>
      </c>
      <c r="F76" s="4">
        <f t="shared" si="5"/>
        <v>17204.898854899995</v>
      </c>
    </row>
    <row r="77" spans="1:6" ht="15">
      <c r="A77" s="4">
        <f t="shared" si="6"/>
        <v>29000000</v>
      </c>
      <c r="B77" s="4">
        <f aca="true" t="shared" si="7" ref="B77:B86">B76+h*E76-h^2*GM*B76/D76^3</f>
        <v>103604323123.35419</v>
      </c>
      <c r="C77" s="2">
        <f aca="true" t="shared" si="8" ref="C77:C86">C76+h*F76-h^2*GM*C76/D76^3</f>
        <v>-117902056021.34236</v>
      </c>
      <c r="D77" s="4">
        <f aca="true" t="shared" si="9" ref="D77:D86">SQRT(B77^2+C77^2)</f>
        <v>156954613133.56845</v>
      </c>
      <c r="E77" s="4">
        <f aca="true" t="shared" si="10" ref="E77:E86">(B77-B76)/h</f>
        <v>21391.60330866916</v>
      </c>
      <c r="F77" s="4">
        <f aca="true" t="shared" si="11" ref="F77:F86">(C77-C76)/h</f>
        <v>19358.680486015717</v>
      </c>
    </row>
    <row r="78" spans="1:6" ht="15">
      <c r="A78" s="4">
        <f t="shared" si="6"/>
        <v>29500000</v>
      </c>
      <c r="B78" s="4">
        <f t="shared" si="7"/>
        <v>113410975781.93126</v>
      </c>
      <c r="C78" s="2">
        <f t="shared" si="8"/>
        <v>-107210861334.92189</v>
      </c>
      <c r="D78" s="4">
        <f t="shared" si="9"/>
        <v>156064788520.6194</v>
      </c>
      <c r="E78" s="4">
        <f t="shared" si="10"/>
        <v>19613.305317154143</v>
      </c>
      <c r="F78" s="4">
        <f t="shared" si="11"/>
        <v>21382.389372840942</v>
      </c>
    </row>
    <row r="79" spans="1:6" ht="15">
      <c r="A79" s="4">
        <f t="shared" si="6"/>
        <v>30000000</v>
      </c>
      <c r="B79" s="4">
        <f t="shared" si="7"/>
        <v>122227573668.23326</v>
      </c>
      <c r="C79" s="2">
        <f t="shared" si="8"/>
        <v>-95583737615.42038</v>
      </c>
      <c r="D79" s="4">
        <f t="shared" si="9"/>
        <v>155163883237.5528</v>
      </c>
      <c r="E79" s="4">
        <f t="shared" si="10"/>
        <v>17633.195772604005</v>
      </c>
      <c r="F79" s="4">
        <f t="shared" si="11"/>
        <v>23254.247439003022</v>
      </c>
    </row>
    <row r="80" spans="1:6" ht="15">
      <c r="A80" s="4">
        <f t="shared" si="6"/>
        <v>30500000</v>
      </c>
      <c r="B80" s="4">
        <f t="shared" si="7"/>
        <v>129958455675.39847</v>
      </c>
      <c r="C80" s="2">
        <f t="shared" si="8"/>
        <v>-83107568311.50769</v>
      </c>
      <c r="D80" s="4">
        <f t="shared" si="9"/>
        <v>154259742357.4486</v>
      </c>
      <c r="E80" s="4">
        <f t="shared" si="10"/>
        <v>15461.764014330414</v>
      </c>
      <c r="F80" s="4">
        <f t="shared" si="11"/>
        <v>24952.33860782538</v>
      </c>
    </row>
    <row r="81" spans="1:6" ht="15">
      <c r="A81" s="4">
        <f t="shared" si="6"/>
        <v>31000000</v>
      </c>
      <c r="B81" s="4">
        <f t="shared" si="7"/>
        <v>136514533035.19858</v>
      </c>
      <c r="C81" s="2">
        <f t="shared" si="8"/>
        <v>-69880119246.87334</v>
      </c>
      <c r="D81" s="4">
        <f t="shared" si="9"/>
        <v>153360519025.5157</v>
      </c>
      <c r="E81" s="4">
        <f t="shared" si="10"/>
        <v>13112.15471960022</v>
      </c>
      <c r="F81" s="4">
        <f t="shared" si="11"/>
        <v>26454.898129268706</v>
      </c>
    </row>
    <row r="82" spans="1:6" ht="15">
      <c r="A82" s="4">
        <f t="shared" si="6"/>
        <v>31500000</v>
      </c>
      <c r="B82" s="4">
        <f t="shared" si="7"/>
        <v>141814704503.20392</v>
      </c>
      <c r="C82" s="2">
        <f t="shared" si="8"/>
        <v>-56009787321.85634</v>
      </c>
      <c r="D82" s="4">
        <f t="shared" si="9"/>
        <v>152474609982.02496</v>
      </c>
      <c r="E82" s="4">
        <f t="shared" si="10"/>
        <v>10600.342936010682</v>
      </c>
      <c r="F82" s="4">
        <f t="shared" si="11"/>
        <v>27740.663850033998</v>
      </c>
    </row>
    <row r="83" spans="1:6" ht="15">
      <c r="A83" s="4">
        <f t="shared" si="6"/>
        <v>32000000</v>
      </c>
      <c r="B83" s="4">
        <f t="shared" si="7"/>
        <v>145787336049.75397</v>
      </c>
      <c r="C83" s="2">
        <f t="shared" si="8"/>
        <v>-41615142851.65962</v>
      </c>
      <c r="D83" s="4">
        <f t="shared" si="9"/>
        <v>151610578348.10846</v>
      </c>
      <c r="E83" s="4">
        <f t="shared" si="10"/>
        <v>7945.263093100098</v>
      </c>
      <c r="F83" s="4">
        <f t="shared" si="11"/>
        <v>28789.28894039343</v>
      </c>
    </row>
    <row r="84" spans="1:6" ht="15">
      <c r="A84" s="4">
        <f t="shared" si="6"/>
        <v>32500000</v>
      </c>
      <c r="B84" s="4">
        <f t="shared" si="7"/>
        <v>148371773459.15643</v>
      </c>
      <c r="C84" s="2">
        <f t="shared" si="8"/>
        <v>-26824236957.88139</v>
      </c>
      <c r="D84" s="4">
        <f t="shared" si="9"/>
        <v>150777063400.86282</v>
      </c>
      <c r="E84" s="4">
        <f t="shared" si="10"/>
        <v>5168.874818804931</v>
      </c>
      <c r="F84" s="4">
        <f t="shared" si="11"/>
        <v>29581.811787556464</v>
      </c>
    </row>
    <row r="85" spans="1:6" ht="15">
      <c r="A85" s="4">
        <f t="shared" si="6"/>
        <v>33000000</v>
      </c>
      <c r="B85" s="4">
        <f t="shared" si="7"/>
        <v>149519847353.56604</v>
      </c>
      <c r="C85" s="2">
        <f t="shared" si="8"/>
        <v>-11773649897.089067</v>
      </c>
      <c r="D85" s="4">
        <f t="shared" si="9"/>
        <v>149982677614.89297</v>
      </c>
      <c r="E85" s="4">
        <f t="shared" si="10"/>
        <v>2296.147788819214</v>
      </c>
      <c r="F85" s="4">
        <f t="shared" si="11"/>
        <v>30101.174121584645</v>
      </c>
    </row>
    <row r="86" spans="1:6" ht="15">
      <c r="A86" s="4">
        <f t="shared" si="6"/>
        <v>33500000</v>
      </c>
      <c r="B86" s="4">
        <f t="shared" si="7"/>
        <v>149197321606.21896</v>
      </c>
      <c r="C86" s="2">
        <f t="shared" si="8"/>
        <v>3392736675.4555984</v>
      </c>
      <c r="D86" s="4">
        <f t="shared" si="9"/>
        <v>149235891918.19275</v>
      </c>
      <c r="E86" s="4">
        <f t="shared" si="10"/>
        <v>-645.0514946941528</v>
      </c>
      <c r="F86" s="4">
        <f t="shared" si="11"/>
        <v>30332.773145089333</v>
      </c>
    </row>
    <row r="87" ht="15">
      <c r="C87" s="2"/>
    </row>
    <row r="88" ht="15">
      <c r="C88" s="2"/>
    </row>
    <row r="89" ht="15">
      <c r="C89" s="2"/>
    </row>
    <row r="90" ht="15">
      <c r="C90" s="2"/>
    </row>
    <row r="91" ht="15">
      <c r="C91" s="2"/>
    </row>
    <row r="92" ht="15">
      <c r="C92" s="2"/>
    </row>
    <row r="93" ht="15">
      <c r="C93" s="2"/>
    </row>
    <row r="94" ht="15">
      <c r="C94" s="2"/>
    </row>
    <row r="95" ht="15">
      <c r="C95" s="2"/>
    </row>
    <row r="96" ht="15">
      <c r="C96" s="2"/>
    </row>
    <row r="97" ht="15">
      <c r="C97" s="2"/>
    </row>
    <row r="98" ht="15">
      <c r="C98" s="2"/>
    </row>
    <row r="99" ht="15">
      <c r="C99" s="2"/>
    </row>
    <row r="100" ht="15">
      <c r="C100" s="2"/>
    </row>
    <row r="101" ht="15">
      <c r="C101" s="2"/>
    </row>
    <row r="102" ht="15">
      <c r="C102" s="2"/>
    </row>
    <row r="103" ht="15">
      <c r="C103" s="2"/>
    </row>
    <row r="104" ht="15">
      <c r="C104" s="2"/>
    </row>
  </sheetData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Equation.3" shapeId="898785" r:id="rId1"/>
    <oleObject progId="Equation.3" shapeId="137751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di Fisica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Angelini</dc:creator>
  <cp:keywords/>
  <dc:description/>
  <cp:lastModifiedBy>UTENTE</cp:lastModifiedBy>
  <dcterms:created xsi:type="dcterms:W3CDTF">2001-06-27T17:12:06Z</dcterms:created>
  <dcterms:modified xsi:type="dcterms:W3CDTF">2006-03-27T12:57:15Z</dcterms:modified>
  <cp:category/>
  <cp:version/>
  <cp:contentType/>
  <cp:contentStatus/>
</cp:coreProperties>
</file>